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defaultThemeVersion="166925"/>
  <xr:revisionPtr revIDLastSave="0" documentId="8_{42B5444B-09B2-4033-9CE5-25CC2EB2095D}" xr6:coauthVersionLast="45" xr6:coauthVersionMax="45" xr10:uidLastSave="{00000000-0000-0000-0000-000000000000}"/>
  <bookViews>
    <workbookView xWindow="-28920" yWindow="-120" windowWidth="29040" windowHeight="15840" activeTab="1" xr2:uid="{657C1E25-F67D-474B-9D4C-FC17AE552787}"/>
  </bookViews>
  <sheets>
    <sheet name="Total by Main Group" sheetId="14" r:id="rId1"/>
    <sheet name="Total by Subgroup" sheetId="15" r:id="rId2"/>
    <sheet name="Product Utilisation" sheetId="16" r:id="rId3"/>
  </sheets>
  <definedNames>
    <definedName name="_xlnm.Print_Titles" localSheetId="2">'Product Utilisation'!$1:$1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637" i="16" l="1"/>
  <c r="D636" i="16" s="1"/>
  <c r="C637" i="16"/>
  <c r="C636" i="16" s="1"/>
  <c r="D616" i="16"/>
  <c r="D615" i="16" s="1"/>
  <c r="C616" i="16"/>
  <c r="C615" i="16" s="1"/>
  <c r="D607" i="16"/>
  <c r="C607" i="16"/>
  <c r="D572" i="16"/>
  <c r="C572" i="16"/>
  <c r="D553" i="16"/>
  <c r="C553" i="16"/>
  <c r="D535" i="16"/>
  <c r="C535" i="16"/>
  <c r="D524" i="16"/>
  <c r="C524" i="16"/>
  <c r="D502" i="16"/>
  <c r="C502" i="16"/>
  <c r="D488" i="16"/>
  <c r="C488" i="16"/>
  <c r="D477" i="16"/>
  <c r="C477" i="16"/>
  <c r="D474" i="16"/>
  <c r="C474" i="16"/>
  <c r="D449" i="16"/>
  <c r="C449" i="16"/>
  <c r="D444" i="16"/>
  <c r="C444" i="16"/>
  <c r="D434" i="16"/>
  <c r="C434" i="16"/>
  <c r="D412" i="16"/>
  <c r="C412" i="16"/>
  <c r="D398" i="16"/>
  <c r="C398" i="16"/>
  <c r="D382" i="16"/>
  <c r="C382" i="16"/>
  <c r="D376" i="16"/>
  <c r="C376" i="16"/>
  <c r="D360" i="16"/>
  <c r="D359" i="16" s="1"/>
  <c r="C360" i="16"/>
  <c r="C359" i="16" s="1"/>
  <c r="D348" i="16"/>
  <c r="C348" i="16"/>
  <c r="D324" i="16"/>
  <c r="C324" i="16"/>
  <c r="D315" i="16"/>
  <c r="C315" i="16"/>
  <c r="D293" i="16"/>
  <c r="C293" i="16"/>
  <c r="D283" i="16"/>
  <c r="C283" i="16"/>
  <c r="D267" i="16"/>
  <c r="C267" i="16"/>
  <c r="D238" i="16"/>
  <c r="C238" i="16"/>
  <c r="D228" i="16"/>
  <c r="C228" i="16"/>
  <c r="D206" i="16"/>
  <c r="C206" i="16"/>
  <c r="D180" i="16"/>
  <c r="C180" i="16"/>
  <c r="D157" i="16"/>
  <c r="C157" i="16"/>
  <c r="D121" i="16"/>
  <c r="C121" i="16"/>
  <c r="D79" i="16"/>
  <c r="C79" i="16"/>
  <c r="D48" i="16"/>
  <c r="C48" i="16"/>
  <c r="D9" i="16"/>
  <c r="C9" i="16"/>
  <c r="D3" i="16"/>
  <c r="C3" i="16"/>
  <c r="C14" i="14"/>
  <c r="C323" i="16" l="1"/>
  <c r="C156" i="16"/>
  <c r="D156" i="16"/>
  <c r="D78" i="16"/>
  <c r="D205" i="16"/>
  <c r="C2" i="16"/>
  <c r="D2" i="16"/>
  <c r="D292" i="16"/>
  <c r="C205" i="16"/>
  <c r="D323" i="16"/>
  <c r="C78" i="16"/>
  <c r="C411" i="16"/>
  <c r="C375" i="16"/>
  <c r="D375" i="16"/>
  <c r="D411" i="16"/>
  <c r="C292" i="16"/>
  <c r="C15" i="14"/>
  <c r="C16" i="14" s="1"/>
</calcChain>
</file>

<file path=xl/sharedStrings.xml><?xml version="1.0" encoding="utf-8"?>
<sst xmlns="http://schemas.openxmlformats.org/spreadsheetml/2006/main" count="1338" uniqueCount="1026">
  <si>
    <t>03791M</t>
  </si>
  <si>
    <t>Omnigon Biotrol Petite</t>
  </si>
  <si>
    <t>03807J</t>
  </si>
  <si>
    <t>Coloplast Alterna</t>
  </si>
  <si>
    <t>03849N</t>
  </si>
  <si>
    <t>Hollister Micro</t>
  </si>
  <si>
    <t>03871R</t>
  </si>
  <si>
    <t>Dansac Nova</t>
  </si>
  <si>
    <t>80092J</t>
  </si>
  <si>
    <t>Omnigon Welland Aurum</t>
  </si>
  <si>
    <t>03500F</t>
  </si>
  <si>
    <t>Hollister ModermaFlex QuietWear</t>
  </si>
  <si>
    <t>03524L</t>
  </si>
  <si>
    <t>Coloplast Alterna Comfort</t>
  </si>
  <si>
    <t>03546P</t>
  </si>
  <si>
    <t>03615G</t>
  </si>
  <si>
    <t>Coloplast Alterna Original</t>
  </si>
  <si>
    <t>03620M</t>
  </si>
  <si>
    <t>03801C</t>
  </si>
  <si>
    <t>Dansac Nova 1</t>
  </si>
  <si>
    <t>03802D</t>
  </si>
  <si>
    <t>03803E</t>
  </si>
  <si>
    <t>03933B</t>
  </si>
  <si>
    <t>Hollister Moderma Flex</t>
  </si>
  <si>
    <t>03934C</t>
  </si>
  <si>
    <t>03991C</t>
  </si>
  <si>
    <t>Coloplast New SenSura Mio</t>
  </si>
  <si>
    <t>05672M</t>
  </si>
  <si>
    <t>Dansac NovaLife</t>
  </si>
  <si>
    <t>05677T</t>
  </si>
  <si>
    <t>ConvaTec Esteem+</t>
  </si>
  <si>
    <t>05692N</t>
  </si>
  <si>
    <t>Omnigon Eakin Pelican</t>
  </si>
  <si>
    <t>05695R</t>
  </si>
  <si>
    <t>05696T</t>
  </si>
  <si>
    <t>05697W</t>
  </si>
  <si>
    <t>Coloplast SenSura Mio</t>
  </si>
  <si>
    <t>09781T</t>
  </si>
  <si>
    <t>Omnigon Welland Flair Active</t>
  </si>
  <si>
    <t>09783X</t>
  </si>
  <si>
    <t>Ainscorp Salts Confidence Natural</t>
  </si>
  <si>
    <t>09830J</t>
  </si>
  <si>
    <t>Coloplast SenSura</t>
  </si>
  <si>
    <t>09833M</t>
  </si>
  <si>
    <t>09891N</t>
  </si>
  <si>
    <t>09917Y</t>
  </si>
  <si>
    <t>09926K</t>
  </si>
  <si>
    <t>Omnigon Flexima</t>
  </si>
  <si>
    <t>09959E</t>
  </si>
  <si>
    <t>09990T</t>
  </si>
  <si>
    <t>80003Q</t>
  </si>
  <si>
    <t>ConvaTec Esteem+ Mouldable</t>
  </si>
  <si>
    <t>80019M</t>
  </si>
  <si>
    <t>Omnigon Flair Active Xtra</t>
  </si>
  <si>
    <t>80021P</t>
  </si>
  <si>
    <t>Omnigon Flexima Active</t>
  </si>
  <si>
    <t>80027Y</t>
  </si>
  <si>
    <t>Dansac NovaLife 1 Closed Flat with EasiView</t>
  </si>
  <si>
    <t>80064X</t>
  </si>
  <si>
    <t>Hollister Moderma Flex Flat Closed Pouch with Viewing Option</t>
  </si>
  <si>
    <t>80093K</t>
  </si>
  <si>
    <t>80104B</t>
  </si>
  <si>
    <t>Hollister Moderma Flex CeraPlus Closed Flat</t>
  </si>
  <si>
    <t>80105C</t>
  </si>
  <si>
    <t>Ainscorp Salts Confidence Natural Advance</t>
  </si>
  <si>
    <t>80146F</t>
  </si>
  <si>
    <t>Omnigon Welland Aurum Xtra</t>
  </si>
  <si>
    <t>80175R</t>
  </si>
  <si>
    <t>Omnigon Eakin Dot</t>
  </si>
  <si>
    <t>80194R</t>
  </si>
  <si>
    <t>Dansac NovaLife TRE Closed Flat</t>
  </si>
  <si>
    <t>03529R</t>
  </si>
  <si>
    <t>03579J</t>
  </si>
  <si>
    <t>Hollister ModermaFlex Soft Convex</t>
  </si>
  <si>
    <t>03930W</t>
  </si>
  <si>
    <t>Dansac NovaLife 1 Piece Closed Convex</t>
  </si>
  <si>
    <t>03945P</t>
  </si>
  <si>
    <t>Omnigon Welland Aurum Convex Closed</t>
  </si>
  <si>
    <t>03948T</t>
  </si>
  <si>
    <t>Omnigon Welland Flair Active Curvex Closed</t>
  </si>
  <si>
    <t>03952B</t>
  </si>
  <si>
    <t>Omnigon BBraun Flexima Convex Closed</t>
  </si>
  <si>
    <t>03987W</t>
  </si>
  <si>
    <t>Ainscorp Salts Confidence Natural Soft Convex</t>
  </si>
  <si>
    <t>05693P</t>
  </si>
  <si>
    <t>05694Q</t>
  </si>
  <si>
    <t>09851L</t>
  </si>
  <si>
    <t>09861B</t>
  </si>
  <si>
    <t>Ainscorp Salts Confidence</t>
  </si>
  <si>
    <t>09943H</t>
  </si>
  <si>
    <t>09945K</t>
  </si>
  <si>
    <t>80001N</t>
  </si>
  <si>
    <t>Dansac NovaLife 1 Closed Soft Convex with Easiview</t>
  </si>
  <si>
    <t>80017K</t>
  </si>
  <si>
    <t>Dansac NovaLife 1 Closed Convex with EasiView</t>
  </si>
  <si>
    <t>80037L</t>
  </si>
  <si>
    <t>Coloplast SenSura Mio - 1 Piece Soft Convexity Closed</t>
  </si>
  <si>
    <t>80038M</t>
  </si>
  <si>
    <t>Coloplast SenSura Mio - 1 Piece Deep Convexity Closed</t>
  </si>
  <si>
    <t>80045X</t>
  </si>
  <si>
    <t>Coloplast SenSura Mio - 1 Piece Shallow Convexity Closed</t>
  </si>
  <si>
    <t>80063W</t>
  </si>
  <si>
    <t>Hollister Moderma Flex Convex Maxi Closed Pouch</t>
  </si>
  <si>
    <t>80065Y</t>
  </si>
  <si>
    <t>Hollister Moderma Flex Soft Convex Closed Midi Pouch</t>
  </si>
  <si>
    <t>80106D</t>
  </si>
  <si>
    <t>Convatec Esteem+ Flex Convex Closed</t>
  </si>
  <si>
    <t>80107E</t>
  </si>
  <si>
    <t>Hollister Moderma Flex CeraPlus Closed Convex</t>
  </si>
  <si>
    <t>80132L</t>
  </si>
  <si>
    <t>Coloplast SenSura Mio Concave One Piece Closed</t>
  </si>
  <si>
    <t>80145E</t>
  </si>
  <si>
    <t>Omnigon Welland Aurum Convex</t>
  </si>
  <si>
    <t>80166G</t>
  </si>
  <si>
    <t>Omnigon Welland Aurum Profile</t>
  </si>
  <si>
    <t>80193Q</t>
  </si>
  <si>
    <t>Dansac NovaLife TRE Closed Soft Convex</t>
  </si>
  <si>
    <t>80200C</t>
  </si>
  <si>
    <t>Dansac NovaLife TRE Closed Convex</t>
  </si>
  <si>
    <t>80211P</t>
  </si>
  <si>
    <t>ConvaTec Esteem+ Soft Convex Closed Pouch</t>
  </si>
  <si>
    <t>03618K</t>
  </si>
  <si>
    <t>03636J</t>
  </si>
  <si>
    <t>ConvaTec Stomadress</t>
  </si>
  <si>
    <t>03688D</t>
  </si>
  <si>
    <t>ConvaTec Active Life</t>
  </si>
  <si>
    <t>03699Q</t>
  </si>
  <si>
    <t>03732K</t>
  </si>
  <si>
    <t>03761Y</t>
  </si>
  <si>
    <t>Hollister Karaya 5</t>
  </si>
  <si>
    <t>03762B</t>
  </si>
  <si>
    <t>Hollister Karaya</t>
  </si>
  <si>
    <t>03852R</t>
  </si>
  <si>
    <t>03873W</t>
  </si>
  <si>
    <t>Dansac Nova 1 Fold Up</t>
  </si>
  <si>
    <t>03931X</t>
  </si>
  <si>
    <t>Dansac NovaLife 1 Piece Open Flat</t>
  </si>
  <si>
    <t>03954D</t>
  </si>
  <si>
    <t>03998K</t>
  </si>
  <si>
    <t>05678W</t>
  </si>
  <si>
    <t>05687H</t>
  </si>
  <si>
    <t>05698X</t>
  </si>
  <si>
    <t>09772H</t>
  </si>
  <si>
    <t>09780R</t>
  </si>
  <si>
    <t>09788E</t>
  </si>
  <si>
    <t>Hollister Moderma Flex Flexwear</t>
  </si>
  <si>
    <t>09829H</t>
  </si>
  <si>
    <t>Coloplast SenSura EasiClose</t>
  </si>
  <si>
    <t>09862C</t>
  </si>
  <si>
    <t>Ainscorp Salts Confidence Comfort</t>
  </si>
  <si>
    <t>09863D</t>
  </si>
  <si>
    <t>09893Q</t>
  </si>
  <si>
    <t>Omnigon Pelican</t>
  </si>
  <si>
    <t>09911P</t>
  </si>
  <si>
    <t>09912Q</t>
  </si>
  <si>
    <t>09914T</t>
  </si>
  <si>
    <t>Omnigon Almarys Flexima</t>
  </si>
  <si>
    <t>09947M</t>
  </si>
  <si>
    <t>09951R</t>
  </si>
  <si>
    <t>ConvaTec Esteem InvisiClose</t>
  </si>
  <si>
    <t>09996D</t>
  </si>
  <si>
    <t>80004R</t>
  </si>
  <si>
    <t>80022Q</t>
  </si>
  <si>
    <t>Omnigon Flexima Active Drainable</t>
  </si>
  <si>
    <t>80047B</t>
  </si>
  <si>
    <t>Dansac NovaLife 1 Open Flat GX+ with EasiView and Clear</t>
  </si>
  <si>
    <t>80067C</t>
  </si>
  <si>
    <t>Hollister Moderma Flex Flat Drainable</t>
  </si>
  <si>
    <t>80069E</t>
  </si>
  <si>
    <t>Dansac NovaLife 1 Open Flat GX+ with EasiView and Clear (Maxi)</t>
  </si>
  <si>
    <t>80094L</t>
  </si>
  <si>
    <t>80108F</t>
  </si>
  <si>
    <t>80109G</t>
  </si>
  <si>
    <t>Hollister Moderma Flex CeraPlus Drainable Flat</t>
  </si>
  <si>
    <t>80185G</t>
  </si>
  <si>
    <t>ConvaTec Esteem+ Drainable Invisiclose</t>
  </si>
  <si>
    <t>80187J</t>
  </si>
  <si>
    <t>ConvaTec Esteem+Drainable Clipped Pouch</t>
  </si>
  <si>
    <t>80192P</t>
  </si>
  <si>
    <t>Dansac NovaLife TRE Open Flat</t>
  </si>
  <si>
    <t>80195T</t>
  </si>
  <si>
    <t>03932Y</t>
  </si>
  <si>
    <t>Dansac NovaLife 1 Piece Open Convex</t>
  </si>
  <si>
    <t>03946Q</t>
  </si>
  <si>
    <t>Omnigon Welland Aurum Convex Drainable</t>
  </si>
  <si>
    <t>03949W</t>
  </si>
  <si>
    <t>Omnigon Welland Flair Active Curvex Drainable</t>
  </si>
  <si>
    <t>03988X</t>
  </si>
  <si>
    <t>03993E</t>
  </si>
  <si>
    <t>05675Q</t>
  </si>
  <si>
    <t>Hollister ModermaFlex</t>
  </si>
  <si>
    <t>05699Y</t>
  </si>
  <si>
    <t>09779Q</t>
  </si>
  <si>
    <t>09850K</t>
  </si>
  <si>
    <t>09885G</t>
  </si>
  <si>
    <t>09894R</t>
  </si>
  <si>
    <t>09920D</t>
  </si>
  <si>
    <t>09944J</t>
  </si>
  <si>
    <t>09948N</t>
  </si>
  <si>
    <t>09961G</t>
  </si>
  <si>
    <t>80000M</t>
  </si>
  <si>
    <t>Dansac NovaLife 1 Open Soft Convex</t>
  </si>
  <si>
    <t>80039N</t>
  </si>
  <si>
    <t>Coloplast SenSura Mio - 1 Piece Shallow Convexity Drainable</t>
  </si>
  <si>
    <t>80040P</t>
  </si>
  <si>
    <t>Coloplast SenSura Mio - 1 Piece Deep Convexity Drainable</t>
  </si>
  <si>
    <t>80041Q</t>
  </si>
  <si>
    <t>Coloplast SenSura Mio - 1 Piece Soft Convexity Drainable</t>
  </si>
  <si>
    <t>80048C</t>
  </si>
  <si>
    <t>Dansac NovaLife 1 Open Convex GX+ with EasiView and Clear</t>
  </si>
  <si>
    <t>80066B</t>
  </si>
  <si>
    <t>Hollister Moderma Flex Drainable Pouch</t>
  </si>
  <si>
    <t>80110H</t>
  </si>
  <si>
    <t>Hollister Moderma Flex Soft Convex Drainable with Viewing Option</t>
  </si>
  <si>
    <t>80111J</t>
  </si>
  <si>
    <t>Hollister Moderma Flex CeraPlus Convex Drainable</t>
  </si>
  <si>
    <t>80112K</t>
  </si>
  <si>
    <t>Hollister Moderma Flex CeraPlus Soft Convex Drainable</t>
  </si>
  <si>
    <t>80113L</t>
  </si>
  <si>
    <t>Convatec Esteem+ Flex Convex Drainable</t>
  </si>
  <si>
    <t>80134N</t>
  </si>
  <si>
    <t>Coloplast SenSura Mio Concave One Piece Drainable</t>
  </si>
  <si>
    <t>80142B</t>
  </si>
  <si>
    <t>Omnigon BBraun Flexima Active</t>
  </si>
  <si>
    <t>80148H</t>
  </si>
  <si>
    <t>80167H</t>
  </si>
  <si>
    <t>80191N</t>
  </si>
  <si>
    <t>Dansac NovaLife TRE Open Soft Convex</t>
  </si>
  <si>
    <t>80199B</t>
  </si>
  <si>
    <t>Dansac NovaLife TRE Open Convex</t>
  </si>
  <si>
    <t>80206J</t>
  </si>
  <si>
    <t>Salts Confidence Be Soft Convex</t>
  </si>
  <si>
    <t>80212Q</t>
  </si>
  <si>
    <t>ConvaTec Esteem+ Soft Convex Drainable Pouch</t>
  </si>
  <si>
    <t>03593D</t>
  </si>
  <si>
    <t>Coloplast Alterna Post-Op</t>
  </si>
  <si>
    <t>03616H</t>
  </si>
  <si>
    <t>03661Q</t>
  </si>
  <si>
    <t>03935D</t>
  </si>
  <si>
    <t>03936E</t>
  </si>
  <si>
    <t>03937F</t>
  </si>
  <si>
    <t>03999L</t>
  </si>
  <si>
    <t>05688J</t>
  </si>
  <si>
    <t>09757M</t>
  </si>
  <si>
    <t>Ainscorp Salts Confidence Gold</t>
  </si>
  <si>
    <t>09758N</t>
  </si>
  <si>
    <t>09784Y</t>
  </si>
  <si>
    <t>09801W</t>
  </si>
  <si>
    <t>09802X</t>
  </si>
  <si>
    <t>09824C</t>
  </si>
  <si>
    <t>Omnigon Flexima Uro Silk</t>
  </si>
  <si>
    <t>09849J</t>
  </si>
  <si>
    <t>Coloplast Drainage Bag</t>
  </si>
  <si>
    <t>09895T</t>
  </si>
  <si>
    <t>09997E</t>
  </si>
  <si>
    <t>80095M</t>
  </si>
  <si>
    <t>80114M</t>
  </si>
  <si>
    <t>80116P</t>
  </si>
  <si>
    <t>Hollister Moderma Flex Urostomy Flat Pre-Cuts (Upgraded Design)</t>
  </si>
  <si>
    <t>80117Q</t>
  </si>
  <si>
    <t>Hollister Moderma Flex Urostomy Flat CTF (Upgraded Design)</t>
  </si>
  <si>
    <t>80209M</t>
  </si>
  <si>
    <t>Hollister Moderma Flex CeraPlus Multi-Chamber Urostomy Flat</t>
  </si>
  <si>
    <t>03592C</t>
  </si>
  <si>
    <t>03628Y</t>
  </si>
  <si>
    <t>03837Y</t>
  </si>
  <si>
    <t>03947R</t>
  </si>
  <si>
    <t>Omnigon Welland Aurum Convex Urostomy</t>
  </si>
  <si>
    <t>03950X</t>
  </si>
  <si>
    <t>Omnigon Welland Flair Active Curvex Urostomy</t>
  </si>
  <si>
    <t>09777N</t>
  </si>
  <si>
    <t>09803Y</t>
  </si>
  <si>
    <t>09826E</t>
  </si>
  <si>
    <t>09898Y</t>
  </si>
  <si>
    <t>09918B</t>
  </si>
  <si>
    <t>09942G</t>
  </si>
  <si>
    <t>09998F</t>
  </si>
  <si>
    <t>80043T</t>
  </si>
  <si>
    <t>Coloplast SenSura Mio - 1 Piece Soft Convexity Urostomy</t>
  </si>
  <si>
    <t>80044W</t>
  </si>
  <si>
    <t>Coloplast SenSura Mio - 1 Piece Deep Convexity Urostomy</t>
  </si>
  <si>
    <t>80046Y</t>
  </si>
  <si>
    <t>Coloplast SenSura Mio - 1 Piece Shallow Convexity Urostomy</t>
  </si>
  <si>
    <t>80118R</t>
  </si>
  <si>
    <t>Convatec Esteem+ Flex Convex Urostomy</t>
  </si>
  <si>
    <t>80119T</t>
  </si>
  <si>
    <t>Hollister Moderma Flex Convex Urostomy (Upgraded Design)</t>
  </si>
  <si>
    <t>80131K</t>
  </si>
  <si>
    <t>Coloplast SenSura Mio Concave One Piece Urostomy</t>
  </si>
  <si>
    <t>80144D</t>
  </si>
  <si>
    <t>80168J</t>
  </si>
  <si>
    <t>80196W</t>
  </si>
  <si>
    <t>Hollister Moderma Flex CeraPlus Multi-chamber with Soft Convex</t>
  </si>
  <si>
    <t>80210N</t>
  </si>
  <si>
    <t>Hollister Moderma Flex CeraPlus Multi-Chamber Urostomy Firm Convex</t>
  </si>
  <si>
    <t>80213R</t>
  </si>
  <si>
    <t>ConvaTec Esteem+ Soft Convex Urostomy</t>
  </si>
  <si>
    <t>03601M</t>
  </si>
  <si>
    <t>Coloplast Alterna Wearlife</t>
  </si>
  <si>
    <t>03752L</t>
  </si>
  <si>
    <t>ConvaTec Sur-Fit Plus</t>
  </si>
  <si>
    <t>03763C</t>
  </si>
  <si>
    <t>03777T</t>
  </si>
  <si>
    <t>ConvaTec Sur-Fit Autolock</t>
  </si>
  <si>
    <t>03779X</t>
  </si>
  <si>
    <t>03815T</t>
  </si>
  <si>
    <t>Omnigon Welland Flair 2 Urostomy</t>
  </si>
  <si>
    <t>03865K</t>
  </si>
  <si>
    <t>Dansac Nova 2</t>
  </si>
  <si>
    <t>05671L</t>
  </si>
  <si>
    <t>05679X</t>
  </si>
  <si>
    <t>ConvaTec Sur-Fit Natura</t>
  </si>
  <si>
    <t>05680Y</t>
  </si>
  <si>
    <t>09874Q</t>
  </si>
  <si>
    <t>Coloplast SenSura Click</t>
  </si>
  <si>
    <t>09877W</t>
  </si>
  <si>
    <t>09994B</t>
  </si>
  <si>
    <t>Omnigon Flair 2</t>
  </si>
  <si>
    <t>80011D</t>
  </si>
  <si>
    <t>80025W</t>
  </si>
  <si>
    <t>ConvaTec Natura Accordion Flange</t>
  </si>
  <si>
    <t>80057M</t>
  </si>
  <si>
    <t>ConvaTec Natura Accordion Cut-To-Fit</t>
  </si>
  <si>
    <t>80087D</t>
  </si>
  <si>
    <t>Omnigon Welland Aurum 2 Urostomy</t>
  </si>
  <si>
    <t>80088E</t>
  </si>
  <si>
    <t>Omnigon Welland Aurum 2</t>
  </si>
  <si>
    <t>80091H</t>
  </si>
  <si>
    <t>Omnigon Flexima 3S</t>
  </si>
  <si>
    <t>80120W</t>
  </si>
  <si>
    <t>Omnigon  Eakin Dot</t>
  </si>
  <si>
    <t>80201D</t>
  </si>
  <si>
    <t>Dansac NovaLife TRE Flat Baseplate</t>
  </si>
  <si>
    <t>03680Q</t>
  </si>
  <si>
    <t>03938G</t>
  </si>
  <si>
    <t>Coloplast Alterna Extra</t>
  </si>
  <si>
    <t>03956F</t>
  </si>
  <si>
    <t>Hollister FormaFlex Skin Barrier</t>
  </si>
  <si>
    <t>09901D</t>
  </si>
  <si>
    <t>Hollister New Image Flexwear</t>
  </si>
  <si>
    <t>09903F</t>
  </si>
  <si>
    <t>80049D</t>
  </si>
  <si>
    <t>Dansac NovaLife 2 Flat GX+ Wafer</t>
  </si>
  <si>
    <t>80062T</t>
  </si>
  <si>
    <t>Hollister New Image CeraPlus Flat Barrier</t>
  </si>
  <si>
    <t>80121X</t>
  </si>
  <si>
    <t>Hollister New Image CeraPlus Flat CTF No Tape</t>
  </si>
  <si>
    <t>03559H</t>
  </si>
  <si>
    <t>03594E</t>
  </si>
  <si>
    <t>03630C</t>
  </si>
  <si>
    <t>03866L</t>
  </si>
  <si>
    <t>03867M</t>
  </si>
  <si>
    <t>03939H</t>
  </si>
  <si>
    <t>03941K</t>
  </si>
  <si>
    <t>Dansac NovaLife 2 Convex Wafer</t>
  </si>
  <si>
    <t>05681B</t>
  </si>
  <si>
    <t>05682C</t>
  </si>
  <si>
    <t>09889L</t>
  </si>
  <si>
    <t>09899B</t>
  </si>
  <si>
    <t>09902E</t>
  </si>
  <si>
    <t>Hollister New Image</t>
  </si>
  <si>
    <t>09941F</t>
  </si>
  <si>
    <t>09986N</t>
  </si>
  <si>
    <t>80035J</t>
  </si>
  <si>
    <t>Coloplast SenSura Mio 2 Piece with Shallow Convexity</t>
  </si>
  <si>
    <t>80036K</t>
  </si>
  <si>
    <t>Coloplast SenSura Mio 2 Piece with Deep Convexity</t>
  </si>
  <si>
    <t>80050E</t>
  </si>
  <si>
    <t>Dansac NovaLife2 Convex GX+Wafer</t>
  </si>
  <si>
    <t>80061R</t>
  </si>
  <si>
    <t>Hollister New Image CeraPlus Convex Barrier</t>
  </si>
  <si>
    <t>80068D</t>
  </si>
  <si>
    <t>Hollister New Image Convex Skin Barrier with Tape</t>
  </si>
  <si>
    <t>80078P</t>
  </si>
  <si>
    <t>80085B</t>
  </si>
  <si>
    <t>80086C</t>
  </si>
  <si>
    <t>80122Y</t>
  </si>
  <si>
    <t>Hollister New Image CeraPlus Convex Barrier No Tape</t>
  </si>
  <si>
    <t>80129H</t>
  </si>
  <si>
    <t>ConvaTec Natura Accordian cut-to-fit Convex</t>
  </si>
  <si>
    <t>80130J</t>
  </si>
  <si>
    <t>Coloplast SenSura Mio Concave Two Piece Click</t>
  </si>
  <si>
    <t>80202E</t>
  </si>
  <si>
    <t>Dansac NovaLife TRE Convex Baseplate</t>
  </si>
  <si>
    <t>80205H</t>
  </si>
  <si>
    <t>Omnigon Omnigon Eakin Dot</t>
  </si>
  <si>
    <t>80219C</t>
  </si>
  <si>
    <t>Hollister New Image CeraPlus soft convex flange</t>
  </si>
  <si>
    <t>03877C</t>
  </si>
  <si>
    <t>ConvaTec Esteem Synergy</t>
  </si>
  <si>
    <t>05689K</t>
  </si>
  <si>
    <t>Ainscorp Salts Harmony Duo</t>
  </si>
  <si>
    <t>05690L</t>
  </si>
  <si>
    <t>09769E</t>
  </si>
  <si>
    <t>09771G</t>
  </si>
  <si>
    <t>09786C</t>
  </si>
  <si>
    <t>09789F</t>
  </si>
  <si>
    <t>Coloplast SenSura Flex</t>
  </si>
  <si>
    <t>09806D</t>
  </si>
  <si>
    <t>Omnigon Flexima Key</t>
  </si>
  <si>
    <t>09871M</t>
  </si>
  <si>
    <t>09908L</t>
  </si>
  <si>
    <t>09936Y</t>
  </si>
  <si>
    <t>Coloplast Easiflex Alterna</t>
  </si>
  <si>
    <t>09937B</t>
  </si>
  <si>
    <t>Coloplast Easiflex Alterna Extra</t>
  </si>
  <si>
    <t>09957C</t>
  </si>
  <si>
    <t>80010C</t>
  </si>
  <si>
    <t>03984Q</t>
  </si>
  <si>
    <t>09819T</t>
  </si>
  <si>
    <t>09827F</t>
  </si>
  <si>
    <t>09832L</t>
  </si>
  <si>
    <t>09890M</t>
  </si>
  <si>
    <t>09922F</t>
  </si>
  <si>
    <t>09925J</t>
  </si>
  <si>
    <t>80042R</t>
  </si>
  <si>
    <t>03611C</t>
  </si>
  <si>
    <t>03649C</t>
  </si>
  <si>
    <t>03753M</t>
  </si>
  <si>
    <t>03758T</t>
  </si>
  <si>
    <t>03780Y</t>
  </si>
  <si>
    <t>03808K</t>
  </si>
  <si>
    <t>03813Q</t>
  </si>
  <si>
    <t>03868N</t>
  </si>
  <si>
    <t>05683D</t>
  </si>
  <si>
    <t>ConvaTec Natura+</t>
  </si>
  <si>
    <t>09791H</t>
  </si>
  <si>
    <t>09800T</t>
  </si>
  <si>
    <t>09875R</t>
  </si>
  <si>
    <t>09946L</t>
  </si>
  <si>
    <t>09960F</t>
  </si>
  <si>
    <t>09992X</t>
  </si>
  <si>
    <t>09995C</t>
  </si>
  <si>
    <t>80014G</t>
  </si>
  <si>
    <t>80082W</t>
  </si>
  <si>
    <t>80083X</t>
  </si>
  <si>
    <t>80097P</t>
  </si>
  <si>
    <t>80123B</t>
  </si>
  <si>
    <t>05684E</t>
  </si>
  <si>
    <t>ConvaTec Esteem Synergy+</t>
  </si>
  <si>
    <t>09768D</t>
  </si>
  <si>
    <t>09808F</t>
  </si>
  <si>
    <t>09873P</t>
  </si>
  <si>
    <t>09935X</t>
  </si>
  <si>
    <t>09956B</t>
  </si>
  <si>
    <t>80015H</t>
  </si>
  <si>
    <t>03610B</t>
  </si>
  <si>
    <t>03759W</t>
  </si>
  <si>
    <t>03764D</t>
  </si>
  <si>
    <t>03781B</t>
  </si>
  <si>
    <t>03853T</t>
  </si>
  <si>
    <t>03860E</t>
  </si>
  <si>
    <t>03869P</t>
  </si>
  <si>
    <t>03874X</t>
  </si>
  <si>
    <t>Dansac Nova 2 FoldUp</t>
  </si>
  <si>
    <t>03942L</t>
  </si>
  <si>
    <t>Dansac NovaLife 2 Piece Open</t>
  </si>
  <si>
    <t>05685F</t>
  </si>
  <si>
    <t>09852M</t>
  </si>
  <si>
    <t>09876T</t>
  </si>
  <si>
    <t>Coloplast SenSura Click EasiClose</t>
  </si>
  <si>
    <t>09910N</t>
  </si>
  <si>
    <t>09949P</t>
  </si>
  <si>
    <t>09987P</t>
  </si>
  <si>
    <t>ConvaTec Sur-Fit Plus InvisiClose</t>
  </si>
  <si>
    <t>09991W</t>
  </si>
  <si>
    <t>09993Y</t>
  </si>
  <si>
    <t>80026X</t>
  </si>
  <si>
    <t>80081T</t>
  </si>
  <si>
    <t>80084Y</t>
  </si>
  <si>
    <t>80100T</t>
  </si>
  <si>
    <t>80124C</t>
  </si>
  <si>
    <t>80186H</t>
  </si>
  <si>
    <t>ConvaTec Natura+ Drainable Invisiclose</t>
  </si>
  <si>
    <t>05686G</t>
  </si>
  <si>
    <t>09766B</t>
  </si>
  <si>
    <t>09790G</t>
  </si>
  <si>
    <t>Coloplast SenSura Flex EasiClose</t>
  </si>
  <si>
    <t>09797P</t>
  </si>
  <si>
    <t>09807E</t>
  </si>
  <si>
    <t>09872N</t>
  </si>
  <si>
    <t>09921E</t>
  </si>
  <si>
    <t>ConvaTec Esteem Synergy Invisiclose</t>
  </si>
  <si>
    <t>09938C</t>
  </si>
  <si>
    <t>80012E</t>
  </si>
  <si>
    <t>03726D</t>
  </si>
  <si>
    <t>03727E</t>
  </si>
  <si>
    <t>03728F</t>
  </si>
  <si>
    <t>03747F</t>
  </si>
  <si>
    <t>03756Q</t>
  </si>
  <si>
    <t>03814R</t>
  </si>
  <si>
    <t>Omnigon Flair 2 Urostomy</t>
  </si>
  <si>
    <t>03940J</t>
  </si>
  <si>
    <t>09919C</t>
  </si>
  <si>
    <t>09952T</t>
  </si>
  <si>
    <t>80013F</t>
  </si>
  <si>
    <t>80018L</t>
  </si>
  <si>
    <t>Hollister New Image Urostomy</t>
  </si>
  <si>
    <t>80024T</t>
  </si>
  <si>
    <t>ConvaTec Natura+ Urostomy Pouch</t>
  </si>
  <si>
    <t>80077N</t>
  </si>
  <si>
    <t>80080R</t>
  </si>
  <si>
    <t>03641P</t>
  </si>
  <si>
    <t>Coloplast Conseal</t>
  </si>
  <si>
    <t>09845E</t>
  </si>
  <si>
    <t>AMSL Medicina Ace Stopper</t>
  </si>
  <si>
    <t>80101W</t>
  </si>
  <si>
    <t>New Medical Aquaflush ACE Stoma Stopper</t>
  </si>
  <si>
    <t>80163D</t>
  </si>
  <si>
    <t>Avanos Medical Australia Pty Ltd Corstop Ace Stoma Stopper</t>
  </si>
  <si>
    <t>80179Y</t>
  </si>
  <si>
    <t>Bosco Medical Australia Dilastom</t>
  </si>
  <si>
    <t>03809L</t>
  </si>
  <si>
    <t>Coloplast Alterna Irrigation Set</t>
  </si>
  <si>
    <t>03824G</t>
  </si>
  <si>
    <t>Coloplast Alterna Sleeve</t>
  </si>
  <si>
    <t>03825H</t>
  </si>
  <si>
    <t>Coloplast Alterna Pressure Plate</t>
  </si>
  <si>
    <t>03895B</t>
  </si>
  <si>
    <t>Coloplast Adhesive Sleeve</t>
  </si>
  <si>
    <t>03911W</t>
  </si>
  <si>
    <t>Coloplast Colotip</t>
  </si>
  <si>
    <t>03912X</t>
  </si>
  <si>
    <t>Coloplast Alterna Irrigation</t>
  </si>
  <si>
    <t>03914B</t>
  </si>
  <si>
    <t>Dansac Irrigation Cone</t>
  </si>
  <si>
    <t>03916D</t>
  </si>
  <si>
    <t>Dansac Irrigation Sleeves</t>
  </si>
  <si>
    <t>03968W</t>
  </si>
  <si>
    <t>Dansac Complete Irrigation Set</t>
  </si>
  <si>
    <t>03974E</t>
  </si>
  <si>
    <t>Hollister Stoma Cone</t>
  </si>
  <si>
    <t>03975F</t>
  </si>
  <si>
    <t>Hollister Clear Sleeve</t>
  </si>
  <si>
    <t>03976G</t>
  </si>
  <si>
    <t>09804B</t>
  </si>
  <si>
    <t>Dansac WaterBag</t>
  </si>
  <si>
    <t>09848H</t>
  </si>
  <si>
    <t>AMSL Medicina</t>
  </si>
  <si>
    <t>80052G</t>
  </si>
  <si>
    <t>Dansac Connecting Tube with Regulation Clamp</t>
  </si>
  <si>
    <t>03671F</t>
  </si>
  <si>
    <t>Unomedical Nelaton</t>
  </si>
  <si>
    <t>09755K</t>
  </si>
  <si>
    <t>Hollister Apogee Intermittent</t>
  </si>
  <si>
    <t>09822Y</t>
  </si>
  <si>
    <t>Mediplast Australia Pty Ltd Wellspect Healthcare Ileostomy/Koch</t>
  </si>
  <si>
    <t>09867H</t>
  </si>
  <si>
    <t>Coloplast Self-cath</t>
  </si>
  <si>
    <t>09869K</t>
  </si>
  <si>
    <t>Coloplast Self-cath - Paediatric</t>
  </si>
  <si>
    <t>09870L</t>
  </si>
  <si>
    <t>Coloplast Self-cath - Female</t>
  </si>
  <si>
    <t>09962H</t>
  </si>
  <si>
    <t>Unomedical Tiemann Tip</t>
  </si>
  <si>
    <t>80151L</t>
  </si>
  <si>
    <t>Medical Store Pty Ltd HunterCath</t>
  </si>
  <si>
    <t>80157T</t>
  </si>
  <si>
    <t>Hollister Apogee Essentials Intermittent Catheter</t>
  </si>
  <si>
    <t>80158W</t>
  </si>
  <si>
    <t>Hollister Apogee Intermittent Catheter</t>
  </si>
  <si>
    <t>80184F</t>
  </si>
  <si>
    <t>Mediplast Australia Pty Ltd Wellspect Healthcare LoFric Intermittent Catheters - Nelaton</t>
  </si>
  <si>
    <t>03508P</t>
  </si>
  <si>
    <t>Coloplast Brava Protective Sheet</t>
  </si>
  <si>
    <t>03509Q</t>
  </si>
  <si>
    <t>Coloplast Protective Sheet Dispenser</t>
  </si>
  <si>
    <t>03530T</t>
  </si>
  <si>
    <t>Hollister Hollihesive</t>
  </si>
  <si>
    <t>03532X</t>
  </si>
  <si>
    <t>ConvaTec Skin Barrier</t>
  </si>
  <si>
    <t>03558G</t>
  </si>
  <si>
    <t>Hollister Flextend</t>
  </si>
  <si>
    <t>03580K</t>
  </si>
  <si>
    <t>03581L</t>
  </si>
  <si>
    <t>03897D</t>
  </si>
  <si>
    <t>Coloplast Brava Elastic Tape</t>
  </si>
  <si>
    <t>03944N</t>
  </si>
  <si>
    <t>03955E</t>
  </si>
  <si>
    <t>Omnigon Welland Hydroframe Mini</t>
  </si>
  <si>
    <t>03957G</t>
  </si>
  <si>
    <t>Ainscorp Salts SecuPlast Hydro Tape</t>
  </si>
  <si>
    <t>05691M</t>
  </si>
  <si>
    <t>Ainscorp Salts Flange Extender with Aloe</t>
  </si>
  <si>
    <t>09853N</t>
  </si>
  <si>
    <t>Ainscorp Salts Flange Extender</t>
  </si>
  <si>
    <t>09966M</t>
  </si>
  <si>
    <t>Omnigon Welland Hydroframe</t>
  </si>
  <si>
    <t>80054J</t>
  </si>
  <si>
    <t>Sutherland Medical Trio Silex Silicone Flange Extenders</t>
  </si>
  <si>
    <t>80075L</t>
  </si>
  <si>
    <t>Omnigon Welland HydroFrame with Manuka Honey</t>
  </si>
  <si>
    <t>80076M</t>
  </si>
  <si>
    <t>Omnigon Welland HydroFrame Mini with Manuka Honey</t>
  </si>
  <si>
    <t>80138T</t>
  </si>
  <si>
    <t>Dansac X-tra Strips</t>
  </si>
  <si>
    <t>80141Y</t>
  </si>
  <si>
    <t>Hollister Adapt Barrier Extenders</t>
  </si>
  <si>
    <t>80147G</t>
  </si>
  <si>
    <t>Omnigon Welland UltraFrame</t>
  </si>
  <si>
    <t>80188K</t>
  </si>
  <si>
    <t>ConvaTec Ease</t>
  </si>
  <si>
    <t>03792N</t>
  </si>
  <si>
    <t>ConvaTec Belt</t>
  </si>
  <si>
    <t>03816W</t>
  </si>
  <si>
    <t>Omnigon BBraun Stomacare Belt</t>
  </si>
  <si>
    <t>03887N</t>
  </si>
  <si>
    <t>Hollister Adapt</t>
  </si>
  <si>
    <t>03890R</t>
  </si>
  <si>
    <t>Dansac Beige Ostomy Belt</t>
  </si>
  <si>
    <t>03898E</t>
  </si>
  <si>
    <t>Coloplast Brava Belt</t>
  </si>
  <si>
    <t>09760Q</t>
  </si>
  <si>
    <t>Ainscorp Salts Adjustable Ostomy Belt</t>
  </si>
  <si>
    <t>09834N</t>
  </si>
  <si>
    <t>Omnigon Flair Belt Pack</t>
  </si>
  <si>
    <t>09900C</t>
  </si>
  <si>
    <t>Omnigon Pelican Adjustable Belt</t>
  </si>
  <si>
    <t>03651E</t>
  </si>
  <si>
    <t>Hollister Clamps</t>
  </si>
  <si>
    <t>03760X</t>
  </si>
  <si>
    <t>ConvaTec Clips</t>
  </si>
  <si>
    <t>03810M</t>
  </si>
  <si>
    <t>Coloplast Alterna Slimline</t>
  </si>
  <si>
    <t>03859D</t>
  </si>
  <si>
    <t>Dansac Nova Drainable Clamp</t>
  </si>
  <si>
    <t>03520G</t>
  </si>
  <si>
    <t>Coloplast Comfeel</t>
  </si>
  <si>
    <t>03522J</t>
  </si>
  <si>
    <t>ConvaTec ConvaCare</t>
  </si>
  <si>
    <t>03542K</t>
  </si>
  <si>
    <t>Smith &amp; Nephew Remove</t>
  </si>
  <si>
    <t>03554C</t>
  </si>
  <si>
    <t>03555D</t>
  </si>
  <si>
    <t>Hollister Cleanser</t>
  </si>
  <si>
    <t>03568T</t>
  </si>
  <si>
    <t>Dansac Skin Lotion Wipes</t>
  </si>
  <si>
    <t>03716N</t>
  </si>
  <si>
    <t>Dansac Skin Lotion</t>
  </si>
  <si>
    <t>03767G</t>
  </si>
  <si>
    <t>Omnigon Welland Adhesive Remover Spray</t>
  </si>
  <si>
    <t>03775Q</t>
  </si>
  <si>
    <t>03786G</t>
  </si>
  <si>
    <t>Omnigon Eakin Release Wipes</t>
  </si>
  <si>
    <t>03902J</t>
  </si>
  <si>
    <t>Coloplast Brava No Sting Adhesive Remover Spray</t>
  </si>
  <si>
    <t>03903K</t>
  </si>
  <si>
    <t>Coloplast Brava No Sting Adhesive Remover Wipes</t>
  </si>
  <si>
    <t>09854P</t>
  </si>
  <si>
    <t>Ainscorp Salts Adhesive Remover Wipes</t>
  </si>
  <si>
    <t>09882D</t>
  </si>
  <si>
    <t>Omnigon Welland</t>
  </si>
  <si>
    <t>09981H</t>
  </si>
  <si>
    <t>09983K</t>
  </si>
  <si>
    <t>Smith &amp; Nephew SECURA</t>
  </si>
  <si>
    <t>80005T</t>
  </si>
  <si>
    <t>ConvaTec Niltac Adhesive Remover Spray</t>
  </si>
  <si>
    <t>80006W</t>
  </si>
  <si>
    <t>ConvaTec Niltac Adhesive Remover Wipes</t>
  </si>
  <si>
    <t>80051F</t>
  </si>
  <si>
    <t>Dansac EasiSpray Adhesive Remover</t>
  </si>
  <si>
    <t>80059P</t>
  </si>
  <si>
    <t>Hollister Adapt Medical Adhesive Remover Spray</t>
  </si>
  <si>
    <t>80071G</t>
  </si>
  <si>
    <t>Omnigon Eakin Release Spray</t>
  </si>
  <si>
    <t>80125D</t>
  </si>
  <si>
    <t>Coloplast Brava Skin Cleanser Wipes (Pack of 15 wipes)</t>
  </si>
  <si>
    <t>80152M</t>
  </si>
  <si>
    <t>Ainscorp Salts Adhesive Remover Spray</t>
  </si>
  <si>
    <t>80154P</t>
  </si>
  <si>
    <t>Sutherland Medical TRIO Elite Sting Free Adhesive Remover</t>
  </si>
  <si>
    <t>03669D</t>
  </si>
  <si>
    <t>03526N</t>
  </si>
  <si>
    <t>Smith &amp; Nephew Uni Derm</t>
  </si>
  <si>
    <t>03528Q</t>
  </si>
  <si>
    <t>03557F</t>
  </si>
  <si>
    <t>Hollister Skin Conditioning Cream</t>
  </si>
  <si>
    <t>03787H</t>
  </si>
  <si>
    <t>ConvaTec Orabase</t>
  </si>
  <si>
    <t>03829M</t>
  </si>
  <si>
    <t>Dansac Ostomy</t>
  </si>
  <si>
    <t>03979K</t>
  </si>
  <si>
    <t>Nice Pak Products Sudocrem</t>
  </si>
  <si>
    <t>09858W</t>
  </si>
  <si>
    <t>3M Cavilon Durable</t>
  </si>
  <si>
    <t>09907K</t>
  </si>
  <si>
    <t>Calmoseptine  Oint 20g</t>
  </si>
  <si>
    <t>09933T</t>
  </si>
  <si>
    <t>Calmoseptine  Oint 75g</t>
  </si>
  <si>
    <t>09934W</t>
  </si>
  <si>
    <t>Coloplast Conveen Critic</t>
  </si>
  <si>
    <t>03514Y</t>
  </si>
  <si>
    <t>Smith &amp; Nephew Banish</t>
  </si>
  <si>
    <t>03516C</t>
  </si>
  <si>
    <t>Wooltec Deodoriser</t>
  </si>
  <si>
    <t>03517D</t>
  </si>
  <si>
    <t>Hos-Toma No Smell</t>
  </si>
  <si>
    <t>03518E</t>
  </si>
  <si>
    <t>Dansac Windless</t>
  </si>
  <si>
    <t>03798X</t>
  </si>
  <si>
    <t>Dansac Nodor "S"</t>
  </si>
  <si>
    <t>03811N</t>
  </si>
  <si>
    <t>Hos-Toma No-Gas</t>
  </si>
  <si>
    <t>03872T</t>
  </si>
  <si>
    <t>Hollister M9 Drop</t>
  </si>
  <si>
    <t>09823B</t>
  </si>
  <si>
    <t>Hos-Toma Lube</t>
  </si>
  <si>
    <t>09855Q</t>
  </si>
  <si>
    <t>Ainscorp Salts No-Roma</t>
  </si>
  <si>
    <t>09954X</t>
  </si>
  <si>
    <t>09988Q</t>
  </si>
  <si>
    <t>80016J</t>
  </si>
  <si>
    <t>Coloplast Brava Lubricating Deodorant</t>
  </si>
  <si>
    <t>80029C</t>
  </si>
  <si>
    <t>03858C</t>
  </si>
  <si>
    <t>Omnigon Stoma Support Belt</t>
  </si>
  <si>
    <t>03982N</t>
  </si>
  <si>
    <t>Statina Healthcare Corsinel</t>
  </si>
  <si>
    <t>03983P</t>
  </si>
  <si>
    <t>09752G</t>
  </si>
  <si>
    <t>Omnigon Support Briefs for Her</t>
  </si>
  <si>
    <t>09753H</t>
  </si>
  <si>
    <t>Omnigon Kool-Knit</t>
  </si>
  <si>
    <t>09794L</t>
  </si>
  <si>
    <t>Omnigon Diamond Plus</t>
  </si>
  <si>
    <t>09795M</t>
  </si>
  <si>
    <t>09796N</t>
  </si>
  <si>
    <t>09835P</t>
  </si>
  <si>
    <t>Omnigon Support Pants for Him</t>
  </si>
  <si>
    <t>09856R</t>
  </si>
  <si>
    <t>Ainscorp Salts Support Wear</t>
  </si>
  <si>
    <t>09883E</t>
  </si>
  <si>
    <t>Omnigon Total Control</t>
  </si>
  <si>
    <t>09958D</t>
  </si>
  <si>
    <t>09980G</t>
  </si>
  <si>
    <t>Sutherland Medical Abdominal Binder</t>
  </si>
  <si>
    <t>80102X</t>
  </si>
  <si>
    <t>Angelmed Thuasne Abdominal Belt</t>
  </si>
  <si>
    <t>80173P</t>
  </si>
  <si>
    <t>Statina Healthcare Australia Pty Ltd Corsinel Medium Support Underwear</t>
  </si>
  <si>
    <t>80214T</t>
  </si>
  <si>
    <t>Sutherland Medical Suportx Female Hernia Support Girdle</t>
  </si>
  <si>
    <t>80215W</t>
  </si>
  <si>
    <t>Sutherland Medical Suportx Male Hernia Support Girdle</t>
  </si>
  <si>
    <t>80216X</t>
  </si>
  <si>
    <t>Sutherland Medical Suportx Breathable Hernia Support Shorts</t>
  </si>
  <si>
    <t>80217Y</t>
  </si>
  <si>
    <t>Sutherland Medical Suportx Breathable Hernia Support Briefs</t>
  </si>
  <si>
    <t>80218B</t>
  </si>
  <si>
    <t>Sutherland Medical Suportx Shield Belt with Easy Peel Fastening</t>
  </si>
  <si>
    <t>03652F</t>
  </si>
  <si>
    <t>Unomedical (Convatec) Night Drainage Bag</t>
  </si>
  <si>
    <t>03653G</t>
  </si>
  <si>
    <t>03674J</t>
  </si>
  <si>
    <t>Coloplast S3 Extended Term</t>
  </si>
  <si>
    <t>03800B</t>
  </si>
  <si>
    <t>Unomedical (Convatec) A4 Drainage Bag</t>
  </si>
  <si>
    <t>03863H</t>
  </si>
  <si>
    <t>03888P</t>
  </si>
  <si>
    <t>Hollister T-Tap Night Drainage Collector</t>
  </si>
  <si>
    <t>03951Y</t>
  </si>
  <si>
    <t>Omnigon Bbraun Urimed Bag 2L</t>
  </si>
  <si>
    <t>09761R</t>
  </si>
  <si>
    <t>Ainscorp Salts Night Drainage Bag</t>
  </si>
  <si>
    <t>09878X</t>
  </si>
  <si>
    <t>Hollister Night Drainage Collector</t>
  </si>
  <si>
    <t>80073J</t>
  </si>
  <si>
    <t>Omnigon Welland Night Drainage Bag with Easiflo</t>
  </si>
  <si>
    <t>03503J</t>
  </si>
  <si>
    <t>ConvaTec Paste</t>
  </si>
  <si>
    <t>03511T</t>
  </si>
  <si>
    <t>ConvaTec Powder</t>
  </si>
  <si>
    <t>03534B</t>
  </si>
  <si>
    <t>Coloplast Paste Tube</t>
  </si>
  <si>
    <t>03535C</t>
  </si>
  <si>
    <t>Hollister Karaya Paste</t>
  </si>
  <si>
    <t>03552Y</t>
  </si>
  <si>
    <t>Dansac Soft Paste</t>
  </si>
  <si>
    <t>03556E</t>
  </si>
  <si>
    <t>Hollister Premium Powder</t>
  </si>
  <si>
    <t>03571Y</t>
  </si>
  <si>
    <t>Coloplast Brava Strip Paste</t>
  </si>
  <si>
    <t>03959J</t>
  </si>
  <si>
    <t>Ainscorp Salts No-Sting Stoma Paste</t>
  </si>
  <si>
    <t>03978J</t>
  </si>
  <si>
    <t>04000M</t>
  </si>
  <si>
    <t>Omnigon Eakin Stoma Paste</t>
  </si>
  <si>
    <t>09762T</t>
  </si>
  <si>
    <t>Ainscorp Salts Stoma Paste</t>
  </si>
  <si>
    <t>09906J</t>
  </si>
  <si>
    <t>Hollister Adapt Paste</t>
  </si>
  <si>
    <t>80028B</t>
  </si>
  <si>
    <t>Coloplast Brava Paste</t>
  </si>
  <si>
    <t>80056L</t>
  </si>
  <si>
    <t>Sutherland Medical Trio Silken Silicone Stoma Gel</t>
  </si>
  <si>
    <t>80070F</t>
  </si>
  <si>
    <t>Omnigon Welland Stoma Powder</t>
  </si>
  <si>
    <t>80137R</t>
  </si>
  <si>
    <t>Coloplast Brava Powder</t>
  </si>
  <si>
    <t>03502H</t>
  </si>
  <si>
    <t>03504K</t>
  </si>
  <si>
    <t>Smith &amp; Nephew Skin Prep Aerosol</t>
  </si>
  <si>
    <t>03506M</t>
  </si>
  <si>
    <t>Smith &amp; Nephew Skin Prep</t>
  </si>
  <si>
    <t>03544M</t>
  </si>
  <si>
    <t>3M No Sting</t>
  </si>
  <si>
    <t>03553B</t>
  </si>
  <si>
    <t>03908Q</t>
  </si>
  <si>
    <t>Coloplast Brava No Sting Skin Barrier Wipes</t>
  </si>
  <si>
    <t>03925N</t>
  </si>
  <si>
    <t>Coloplast Brava No Sting Skin Barrier Spray</t>
  </si>
  <si>
    <t>09799R</t>
  </si>
  <si>
    <t>Smith &amp; Nephew No-Sting Skin Prep Spray</t>
  </si>
  <si>
    <t>09859X</t>
  </si>
  <si>
    <t>Ainscorp Salts Barrier Film Wipes</t>
  </si>
  <si>
    <t>80009B</t>
  </si>
  <si>
    <t>ConvaTec Silesse Barrier Spray</t>
  </si>
  <si>
    <t>80023R</t>
  </si>
  <si>
    <t>Omnigon Welland WBF No Sting Barrier Spray</t>
  </si>
  <si>
    <t>80031E</t>
  </si>
  <si>
    <t>ConvaTec Silesse Barrier Spray - 28ml</t>
  </si>
  <si>
    <t>80072H</t>
  </si>
  <si>
    <t>Omnigon Eakin Protect Spray</t>
  </si>
  <si>
    <t>80150K</t>
  </si>
  <si>
    <t>Sutherland Medical TRIO Elisse Barrier Spray</t>
  </si>
  <si>
    <t>80169K</t>
  </si>
  <si>
    <t>Omnigon Welland Barrier Film Wipes (WBF060)</t>
  </si>
  <si>
    <t>80197X</t>
  </si>
  <si>
    <t>Medline Industries Inc. Sureprep Rapid Dry Barrier Spray</t>
  </si>
  <si>
    <t>80220D</t>
  </si>
  <si>
    <t>B Braun Australia Pty Ltd Askina Barrier Film Spray 28ml</t>
  </si>
  <si>
    <t>03539G</t>
  </si>
  <si>
    <t>Dansac GX-TRA</t>
  </si>
  <si>
    <t>03567R</t>
  </si>
  <si>
    <t>03672G</t>
  </si>
  <si>
    <t>Omnigon Cohesive Seal</t>
  </si>
  <si>
    <t>03673H</t>
  </si>
  <si>
    <t>03879E</t>
  </si>
  <si>
    <t>03905M</t>
  </si>
  <si>
    <t>Coloplast Brava Mouldable Ring</t>
  </si>
  <si>
    <t>03989Y</t>
  </si>
  <si>
    <t>Ainscorp Salts Aloe Rings</t>
  </si>
  <si>
    <t>09763W</t>
  </si>
  <si>
    <t>Ainscorp Salts Mouldable Seal</t>
  </si>
  <si>
    <t>09764X</t>
  </si>
  <si>
    <t>09765Y</t>
  </si>
  <si>
    <t>09782W</t>
  </si>
  <si>
    <t>Ainscorp Salts Dermacol</t>
  </si>
  <si>
    <t>09846F</t>
  </si>
  <si>
    <t>AMSL Medicina Ace</t>
  </si>
  <si>
    <t>09905H</t>
  </si>
  <si>
    <t>09975B</t>
  </si>
  <si>
    <t>Omnigon Cohesive Slims</t>
  </si>
  <si>
    <t>09979F</t>
  </si>
  <si>
    <t>80008Y</t>
  </si>
  <si>
    <t>ConvaTec Stomahesive Ostomy Seal</t>
  </si>
  <si>
    <t>80020N</t>
  </si>
  <si>
    <t>Omnigon Cohesive StomaWrap</t>
  </si>
  <si>
    <t>80053H</t>
  </si>
  <si>
    <t>Sutherland Medical Trio Silvex Silicone Seal</t>
  </si>
  <si>
    <t>80055K</t>
  </si>
  <si>
    <t>Sutherland Medical Trio Siltac Silicone Seal</t>
  </si>
  <si>
    <t>80074K</t>
  </si>
  <si>
    <t>Omnigon Welland Hyperseal Washer</t>
  </si>
  <si>
    <t>80090G</t>
  </si>
  <si>
    <t>Omnigon Welland Hyperseal Washer with Manuka Honey</t>
  </si>
  <si>
    <t>80096N</t>
  </si>
  <si>
    <t>80098Q</t>
  </si>
  <si>
    <t>80126E</t>
  </si>
  <si>
    <t>New Medical  Aquaflush ACE Stoma Stopper Dressing</t>
  </si>
  <si>
    <t>80127F</t>
  </si>
  <si>
    <t>Coloplast Brava Protective Seal</t>
  </si>
  <si>
    <t>80139W</t>
  </si>
  <si>
    <t>Hollister Adapt CeraRings Convex (round and oval)</t>
  </si>
  <si>
    <t>80140X</t>
  </si>
  <si>
    <t>Hollister Adapt CeraRings Flat</t>
  </si>
  <si>
    <t>80159X</t>
  </si>
  <si>
    <t>Ainscorp Salts Mouldable Seal with Aloe</t>
  </si>
  <si>
    <t>80160Y</t>
  </si>
  <si>
    <t>80161B</t>
  </si>
  <si>
    <t>80162C</t>
  </si>
  <si>
    <t>Dansac TRE Seal</t>
  </si>
  <si>
    <t>80164E</t>
  </si>
  <si>
    <t>Avanos Medical Australia Pty Ltd Corstop Ace Stoma Stopper Dressing</t>
  </si>
  <si>
    <t>80203F</t>
  </si>
  <si>
    <t>03570X</t>
  </si>
  <si>
    <t>Coloplast Filtrodor</t>
  </si>
  <si>
    <t>03670E</t>
  </si>
  <si>
    <t>Coloplast Cathstrap</t>
  </si>
  <si>
    <t>03927Q</t>
  </si>
  <si>
    <t>Ebos Group Vernagel</t>
  </si>
  <si>
    <t>09754J</t>
  </si>
  <si>
    <t>Omnigon Eakin Perform</t>
  </si>
  <si>
    <t>09880B</t>
  </si>
  <si>
    <t>Hollister Silicone Adhesive Spray</t>
  </si>
  <si>
    <t>80103Y</t>
  </si>
  <si>
    <t>ConvaTec Diamonds Gelling Sachets with ActiveOne Odour Control</t>
  </si>
  <si>
    <t>80149J</t>
  </si>
  <si>
    <t>Sutherland Medical TRIO Pearls Gelling &amp; Odor Control Sachets</t>
  </si>
  <si>
    <t>03614F</t>
  </si>
  <si>
    <t>03660P</t>
  </si>
  <si>
    <t>ConvaTec Active Life Little Ones</t>
  </si>
  <si>
    <t>03667B</t>
  </si>
  <si>
    <t>03893X</t>
  </si>
  <si>
    <t>Hollister Moderma Flex Paediatric</t>
  </si>
  <si>
    <t>03960K</t>
  </si>
  <si>
    <t>03961L</t>
  </si>
  <si>
    <t>03980L</t>
  </si>
  <si>
    <t>Ainscorp Salts Confidence Comfort with Flexifit</t>
  </si>
  <si>
    <t>03981M</t>
  </si>
  <si>
    <t>09776M</t>
  </si>
  <si>
    <t>09792J</t>
  </si>
  <si>
    <t>Omnigon Pelican Neonatal</t>
  </si>
  <si>
    <t>09793K</t>
  </si>
  <si>
    <t>Omnigon Pelican Paediatric</t>
  </si>
  <si>
    <t>09836Q</t>
  </si>
  <si>
    <t>Hollister Pouchkins</t>
  </si>
  <si>
    <t>09837R</t>
  </si>
  <si>
    <t>09892P</t>
  </si>
  <si>
    <t>09916X</t>
  </si>
  <si>
    <t>80178X</t>
  </si>
  <si>
    <t>Coloplast SenSura Mio Kids One Piece Flat Drainable Pouch</t>
  </si>
  <si>
    <t>80180B</t>
  </si>
  <si>
    <t>Coloplast SenSura Mio Kids Two Piece Adhesive Coupling Drainable Pouch</t>
  </si>
  <si>
    <t>80182D</t>
  </si>
  <si>
    <t>Coloplast SenSura Mio Kids Two Piece Adhesive Coupling Flat Base Plate</t>
  </si>
  <si>
    <t>80204G</t>
  </si>
  <si>
    <t>Coloplast SenSura Mio Kids One Piece Urostomy Pouch</t>
  </si>
  <si>
    <t>03550W</t>
  </si>
  <si>
    <t>03734M</t>
  </si>
  <si>
    <t>Coloplast SenSura Magnum High Output Two-Piece System</t>
  </si>
  <si>
    <t>03899F</t>
  </si>
  <si>
    <t>05676R</t>
  </si>
  <si>
    <t>05700B</t>
  </si>
  <si>
    <t>Coloplast High Output and Fistula Collection Bag</t>
  </si>
  <si>
    <t>09828G</t>
  </si>
  <si>
    <t>09838T</t>
  </si>
  <si>
    <t>Omnigon Eakin</t>
  </si>
  <si>
    <t>09839W</t>
  </si>
  <si>
    <t>09840X</t>
  </si>
  <si>
    <t>09841Y</t>
  </si>
  <si>
    <t>09842B</t>
  </si>
  <si>
    <t>09843C</t>
  </si>
  <si>
    <t>09844D</t>
  </si>
  <si>
    <t>09881C</t>
  </si>
  <si>
    <t>09967N</t>
  </si>
  <si>
    <t>Omnigon Almarys Twin</t>
  </si>
  <si>
    <t>09977D</t>
  </si>
  <si>
    <t>09978E</t>
  </si>
  <si>
    <t>80002P</t>
  </si>
  <si>
    <t>Dansac Nova 2 High Output</t>
  </si>
  <si>
    <t>80030D</t>
  </si>
  <si>
    <t>Omnigon Eakin Wound Pouch</t>
  </si>
  <si>
    <t>80032F</t>
  </si>
  <si>
    <t>Ainscorp Salts Confidence Wound and Fistula Pouch</t>
  </si>
  <si>
    <t>80033G</t>
  </si>
  <si>
    <t>80079Q</t>
  </si>
  <si>
    <t>80133M</t>
  </si>
  <si>
    <t>Coloplast SenSura Mio One Piece High Output Flat</t>
  </si>
  <si>
    <t>80135P</t>
  </si>
  <si>
    <t>Coloplast SenSura Mio 2 Piece Flex High Output</t>
  </si>
  <si>
    <t>80136Q</t>
  </si>
  <si>
    <t>Coloplast SenSura Mio Two Piece Click High Output</t>
  </si>
  <si>
    <t>80153N</t>
  </si>
  <si>
    <t>80155Q</t>
  </si>
  <si>
    <t>Coloplast SenSura Mio One Piece High Output Soft Convex</t>
  </si>
  <si>
    <t>80156R</t>
  </si>
  <si>
    <t>Coloplast SenSura Mio One Piece  High Output Shallow Convexity</t>
  </si>
  <si>
    <t>Group 01 - One-Piece Closed</t>
  </si>
  <si>
    <t>(a) Stoma Caps</t>
  </si>
  <si>
    <t>(b) Flat Baseplate</t>
  </si>
  <si>
    <t>(c) Convex Baseplate</t>
  </si>
  <si>
    <t>Group 02 - One-Piece Drainable</t>
  </si>
  <si>
    <t>(a) Flat Baseplate</t>
  </si>
  <si>
    <t>(b) Convex Baseplate</t>
  </si>
  <si>
    <t>Group 03 - One-Piece Urostomy</t>
  </si>
  <si>
    <t>Group 04 - Two-Piece Baseplate</t>
  </si>
  <si>
    <t>(a) Mechanical Coupling - Flat</t>
  </si>
  <si>
    <t>(b) Mechanical Coupling - Extended Wear</t>
  </si>
  <si>
    <t>(c) Mechanical Coupling - Convex</t>
  </si>
  <si>
    <t>(d) Adhesive Coupling - Flat</t>
  </si>
  <si>
    <t>(f) Adhesive Coupling - Convex</t>
  </si>
  <si>
    <t>Group 05 - Two-Piece Closed</t>
  </si>
  <si>
    <t>(a) Mechanical Coupling</t>
  </si>
  <si>
    <t>(b) Adhesive Coupling</t>
  </si>
  <si>
    <t>Group 06 - Two-Piece Drainable</t>
  </si>
  <si>
    <t>Group 07 - Two-Piece Urostomy</t>
  </si>
  <si>
    <t>Group 08 - Alternative Systems</t>
  </si>
  <si>
    <t>(a) Plug Systems</t>
  </si>
  <si>
    <t>(b) Irrigation</t>
  </si>
  <si>
    <t>(c) Catheters</t>
  </si>
  <si>
    <t>Group 09 - Accessories</t>
  </si>
  <si>
    <t>(a) Adhesive Barrier</t>
  </si>
  <si>
    <t>(b) Belts</t>
  </si>
  <si>
    <t>(c) Clamps and Clips</t>
  </si>
  <si>
    <t>(d) Cleansers and Solvents</t>
  </si>
  <si>
    <t>(e) Convexity Inserts</t>
  </si>
  <si>
    <t>(f) Creams and Ointments</t>
  </si>
  <si>
    <t>(g) Deodorants</t>
  </si>
  <si>
    <t>(h) Hernia Support Belts and Garments</t>
  </si>
  <si>
    <t>(i) Night Drainage</t>
  </si>
  <si>
    <t>(j) Powders and Pastes</t>
  </si>
  <si>
    <t>(k) Protective Films</t>
  </si>
  <si>
    <t>(l) Seals</t>
  </si>
  <si>
    <t>(m) Miscellaneous</t>
  </si>
  <si>
    <t>Group 10 - Paediatric</t>
  </si>
  <si>
    <t>(a) All</t>
  </si>
  <si>
    <t>Group 11 - Fistulae</t>
  </si>
  <si>
    <t>Main Group</t>
  </si>
  <si>
    <t>Admin Fee @2.75%</t>
  </si>
  <si>
    <t>GST on Admin @10%</t>
  </si>
  <si>
    <t>Subtotal (all Groups)</t>
  </si>
  <si>
    <t>Total (including Admin and GST)</t>
  </si>
  <si>
    <t>Total Quantity</t>
  </si>
  <si>
    <t>Total Cost</t>
  </si>
  <si>
    <t>Subgroup</t>
  </si>
  <si>
    <t>Coloplast Simpla S3</t>
  </si>
  <si>
    <t>Product Name</t>
  </si>
  <si>
    <t>Group/SAS Code</t>
  </si>
  <si>
    <t>Group 01 - One-Piece Closed (Continued)</t>
  </si>
  <si>
    <t>Group 02 - One-Piece Drainable (Continued)</t>
  </si>
  <si>
    <t>Group 03 - One-Piece Urostomy (Continued)</t>
  </si>
  <si>
    <t>Group 04 - Two-Piece Baseplate (Continued)</t>
  </si>
  <si>
    <t>Group 06 - Two-Piece Drainable (Continued)</t>
  </si>
  <si>
    <t>Group 08 - Alternative Systems (Continued)</t>
  </si>
  <si>
    <t>Group 09 - Accessories (Continued)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</si>
</sst>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6">
    <xf numFmtId="0" fontId="0" fillId="0" borderId="0" xfId="0"/>
    <xf numFmtId="8" fontId="0" fillId="0" borderId="0" xfId="0" applyNumberFormat="1"/>
    <xf numFmtId="0" fontId="0" fillId="0" borderId="0" xfId="0" applyFill="1"/>
    <xf numFmtId="0" fontId="3" fillId="3" borderId="1" xfId="0" applyFont="1" applyFill="1" applyBorder="1"/>
    <xf numFmtId="0" fontId="0" fillId="2" borderId="1" xfId="0" applyFont="1" applyFill="1" applyBorder="1"/>
    <xf numFmtId="164" fontId="0" fillId="2" borderId="1" xfId="1" applyNumberFormat="1" applyFont="1" applyFill="1" applyBorder="1"/>
    <xf numFmtId="0" fontId="2" fillId="2" borderId="1" xfId="0" applyFont="1" applyFill="1" applyBorder="1"/>
    <xf numFmtId="164" fontId="2" fillId="2" borderId="1" xfId="1" applyNumberFormat="1" applyFont="1" applyFill="1" applyBorder="1"/>
    <xf numFmtId="0" fontId="3" fillId="3" borderId="1" xfId="0" applyFont="1" applyFill="1" applyBorder="1" applyAlignment="1">
      <alignment horizontal="right"/>
    </xf>
    <xf numFmtId="164" fontId="3" fillId="3" borderId="1" xfId="1" applyNumberFormat="1" applyFont="1" applyFill="1" applyBorder="1"/>
    <xf numFmtId="0" fontId="0" fillId="3" borderId="1" xfId="0" applyFont="1" applyFill="1" applyBorder="1" applyAlignment="1">
      <alignment horizontal="right"/>
    </xf>
    <xf numFmtId="43" fontId="0" fillId="3" borderId="1" xfId="1" applyFont="1" applyFill="1" applyBorder="1"/>
    <xf numFmtId="44" fontId="0" fillId="2" borderId="1" xfId="2" applyFont="1" applyFill="1" applyBorder="1"/>
    <xf numFmtId="44" fontId="2" fillId="2" borderId="1" xfId="2" applyFont="1" applyFill="1" applyBorder="1"/>
    <xf numFmtId="44" fontId="3" fillId="3" borderId="1" xfId="2" applyFont="1" applyFill="1" applyBorder="1"/>
    <xf numFmtId="44" fontId="0" fillId="3" borderId="1" xfId="2" applyFont="1" applyFill="1" applyBorder="1"/>
    <xf numFmtId="0" fontId="0" fillId="2" borderId="1" xfId="0" applyFill="1" applyBorder="1"/>
    <xf numFmtId="0" fontId="3" fillId="2" borderId="1" xfId="0" applyFont="1" applyFill="1" applyBorder="1"/>
    <xf numFmtId="164" fontId="0" fillId="3" borderId="1" xfId="1" applyNumberFormat="1" applyFont="1" applyFill="1" applyBorder="1"/>
    <xf numFmtId="0" fontId="3" fillId="0" borderId="6" xfId="0" applyFont="1" applyFill="1" applyBorder="1" applyAlignment="1"/>
    <xf numFmtId="0" fontId="0" fillId="0" borderId="6" xfId="0" applyFill="1" applyBorder="1"/>
    <xf numFmtId="164" fontId="3" fillId="0" borderId="6" xfId="1" applyNumberFormat="1" applyFont="1" applyFill="1" applyBorder="1"/>
    <xf numFmtId="44" fontId="3" fillId="0" borderId="6" xfId="2" applyFont="1" applyFill="1" applyBorder="1"/>
    <xf numFmtId="164" fontId="0" fillId="0" borderId="0" xfId="1" applyNumberFormat="1" applyFont="1"/>
    <xf numFmtId="44" fontId="0" fillId="0" borderId="0" xfId="2" applyFont="1"/>
    <xf numFmtId="164" fontId="0" fillId="0" borderId="0" xfId="0" applyNumberFormat="1"/>
    <xf numFmtId="164" fontId="3" fillId="2" borderId="1" xfId="1" applyNumberFormat="1" applyFont="1" applyFill="1" applyBorder="1"/>
    <xf numFmtId="44" fontId="3" fillId="2" borderId="1" xfId="2" applyFont="1" applyFill="1" applyBorder="1"/>
    <xf numFmtId="0" fontId="0" fillId="0" borderId="1" xfId="0" applyFont="1" applyBorder="1"/>
    <xf numFmtId="0" fontId="0" fillId="0" borderId="1" xfId="0" applyBorder="1"/>
    <xf numFmtId="8" fontId="0" fillId="0" borderId="1" xfId="0" applyNumberFormat="1" applyBorder="1"/>
    <xf numFmtId="164" fontId="0" fillId="0" borderId="1" xfId="1" applyNumberFormat="1" applyFont="1" applyBorder="1"/>
    <xf numFmtId="44" fontId="0" fillId="0" borderId="1" xfId="2" applyFont="1" applyBorder="1"/>
    <xf numFmtId="0" fontId="2" fillId="0" borderId="0" xfId="0" applyFont="1"/>
    <xf numFmtId="8" fontId="4" fillId="0" borderId="1" xfId="0" applyNumberFormat="1" applyFont="1" applyBorder="1"/>
    <xf numFmtId="0" fontId="5" fillId="2" borderId="1" xfId="0" applyFont="1" applyFill="1" applyBorder="1"/>
    <xf numFmtId="164" fontId="5" fillId="2" borderId="1" xfId="1" applyNumberFormat="1" applyFont="1" applyFill="1" applyBorder="1"/>
    <xf numFmtId="44" fontId="5" fillId="2" borderId="1" xfId="2" applyFont="1" applyFill="1" applyBorder="1"/>
    <xf numFmtId="0" fontId="3" fillId="3" borderId="1" xfId="0" applyFont="1" applyFill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3" fillId="3" borderId="5" xfId="0" applyFont="1" applyFill="1" applyBorder="1" applyAlignment="1">
      <alignment horizontal="left"/>
    </xf>
    <xf numFmtId="0" fontId="3" fillId="3" borderId="2" xfId="0" applyFont="1" applyFill="1" applyBorder="1" applyAlignment="1">
      <alignment horizontal="right" vertical="center"/>
    </xf>
    <xf numFmtId="0" fontId="3" fillId="3" borderId="3" xfId="0" applyFont="1" applyFill="1" applyBorder="1" applyAlignment="1">
      <alignment horizontal="right" vertical="center"/>
    </xf>
    <xf numFmtId="0" fontId="3" fillId="3" borderId="7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ABE8C1-CD4C-456E-84A5-9D267831FC73}">
  <sheetPr>
    <outlinePr summaryBelow="0"/>
  </sheetPr>
  <dimension ref="A1:D32"/>
  <sheetViews>
    <sheetView view="pageLayout" zoomScaleNormal="100" workbookViewId="0">
      <selection activeCell="A8" sqref="A8"/>
    </sheetView>
  </sheetViews>
  <sheetFormatPr defaultRowHeight="14.5" x14ac:dyDescent="0.35"/>
  <cols>
    <col min="1" max="1" width="40.453125" customWidth="1"/>
    <col min="2" max="3" width="22.54296875" customWidth="1"/>
    <col min="4" max="4" width="31.7265625" customWidth="1"/>
    <col min="5" max="5" width="11.7265625" customWidth="1"/>
    <col min="6" max="6" width="13.7265625" customWidth="1"/>
  </cols>
  <sheetData>
    <row r="1" spans="1:4" x14ac:dyDescent="0.35">
      <c r="A1" s="3" t="s">
        <v>1008</v>
      </c>
      <c r="B1" s="8" t="s">
        <v>1013</v>
      </c>
      <c r="C1" s="8" t="s">
        <v>1014</v>
      </c>
      <c r="D1" s="2"/>
    </row>
    <row r="2" spans="1:4" x14ac:dyDescent="0.35">
      <c r="A2" s="4" t="s">
        <v>968</v>
      </c>
      <c r="B2" s="5">
        <v>5317650</v>
      </c>
      <c r="C2" s="12">
        <v>17004109.370000035</v>
      </c>
      <c r="D2" s="1"/>
    </row>
    <row r="3" spans="1:4" x14ac:dyDescent="0.35">
      <c r="A3" s="4" t="s">
        <v>972</v>
      </c>
      <c r="B3" s="5">
        <v>3165920</v>
      </c>
      <c r="C3" s="12">
        <v>18524008.460000016</v>
      </c>
      <c r="D3" s="1"/>
    </row>
    <row r="4" spans="1:4" x14ac:dyDescent="0.35">
      <c r="A4" s="4" t="s">
        <v>975</v>
      </c>
      <c r="B4" s="5">
        <v>1017321</v>
      </c>
      <c r="C4" s="12">
        <v>6123624.7700000014</v>
      </c>
      <c r="D4" s="1"/>
    </row>
    <row r="5" spans="1:4" x14ac:dyDescent="0.35">
      <c r="A5" s="4" t="s">
        <v>976</v>
      </c>
      <c r="B5" s="5">
        <v>1962663</v>
      </c>
      <c r="C5" s="12">
        <v>10306761.51</v>
      </c>
      <c r="D5" s="1"/>
    </row>
    <row r="6" spans="1:4" x14ac:dyDescent="0.35">
      <c r="A6" s="4" t="s">
        <v>982</v>
      </c>
      <c r="B6" s="5">
        <v>3419170</v>
      </c>
      <c r="C6" s="12">
        <v>5581982.9799999949</v>
      </c>
      <c r="D6" s="1"/>
    </row>
    <row r="7" spans="1:4" x14ac:dyDescent="0.35">
      <c r="A7" s="4" t="s">
        <v>985</v>
      </c>
      <c r="B7" s="5">
        <v>1561720</v>
      </c>
      <c r="C7" s="12">
        <v>5379096.6500000162</v>
      </c>
      <c r="D7" s="1"/>
    </row>
    <row r="8" spans="1:4" x14ac:dyDescent="0.35">
      <c r="A8" s="4" t="s">
        <v>986</v>
      </c>
      <c r="B8" s="5">
        <v>593400</v>
      </c>
      <c r="C8" s="12">
        <v>2079273.5999999996</v>
      </c>
      <c r="D8" s="1"/>
    </row>
    <row r="9" spans="1:4" x14ac:dyDescent="0.35">
      <c r="A9" s="4" t="s">
        <v>987</v>
      </c>
      <c r="B9" s="5">
        <v>735196</v>
      </c>
      <c r="C9" s="12">
        <v>954343.02000000037</v>
      </c>
      <c r="D9" s="1"/>
    </row>
    <row r="10" spans="1:4" x14ac:dyDescent="0.35">
      <c r="A10" s="35" t="s">
        <v>991</v>
      </c>
      <c r="B10" s="36">
        <v>22017588</v>
      </c>
      <c r="C10" s="37">
        <v>30425226.930000011</v>
      </c>
      <c r="D10" s="1"/>
    </row>
    <row r="11" spans="1:4" x14ac:dyDescent="0.35">
      <c r="A11" s="4" t="s">
        <v>1005</v>
      </c>
      <c r="B11" s="5">
        <v>62340</v>
      </c>
      <c r="C11" s="12">
        <v>289265.64000000013</v>
      </c>
      <c r="D11" s="1"/>
    </row>
    <row r="12" spans="1:4" x14ac:dyDescent="0.35">
      <c r="A12" s="4" t="s">
        <v>1007</v>
      </c>
      <c r="B12" s="5">
        <v>105228</v>
      </c>
      <c r="C12" s="12">
        <v>1646877.0800000005</v>
      </c>
      <c r="D12" s="1"/>
    </row>
    <row r="13" spans="1:4" x14ac:dyDescent="0.35">
      <c r="A13" s="8" t="s">
        <v>1011</v>
      </c>
      <c r="B13" s="9">
        <v>39958196</v>
      </c>
      <c r="C13" s="14">
        <v>98314570.010000974</v>
      </c>
      <c r="D13" s="1"/>
    </row>
    <row r="14" spans="1:4" x14ac:dyDescent="0.35">
      <c r="A14" s="10" t="s">
        <v>1009</v>
      </c>
      <c r="B14" s="11">
        <v>0</v>
      </c>
      <c r="C14" s="15">
        <f>C13*0.0275</f>
        <v>2703650.6752750268</v>
      </c>
    </row>
    <row r="15" spans="1:4" x14ac:dyDescent="0.35">
      <c r="A15" s="10" t="s">
        <v>1010</v>
      </c>
      <c r="B15" s="11">
        <v>0</v>
      </c>
      <c r="C15" s="15">
        <f>C14*0.1</f>
        <v>270365.06752750272</v>
      </c>
    </row>
    <row r="16" spans="1:4" x14ac:dyDescent="0.35">
      <c r="A16" s="8" t="s">
        <v>1012</v>
      </c>
      <c r="B16" s="11">
        <v>0</v>
      </c>
      <c r="C16" s="14">
        <f>SUM(C13:C15)</f>
        <v>101288585.7528035</v>
      </c>
    </row>
    <row r="32" spans="4:4" x14ac:dyDescent="0.35">
      <c r="D32" s="33"/>
    </row>
  </sheetData>
  <pageMargins left="0.7" right="0.7" top="0.75" bottom="0.75" header="0.3" footer="0.3"/>
  <pageSetup paperSize="9" orientation="portrait" r:id="rId1"/>
  <headerFooter>
    <oddHeader>&amp;C&amp;"-,Bold"Stoma Appliance Scheme Utilisation and Expenditure (by Main Group)
FY 2020-21</oddHeader>
    <oddFooter>&amp;C&amp;"-,Bold Italic"&amp;8&amp;KFF0000Highlighted subgroups indicate subgroups with the highest utilisation/costs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09439-F666-4B80-B671-AB7EFA6E06BE}">
  <sheetPr>
    <outlinePr summaryBelow="0"/>
  </sheetPr>
  <dimension ref="A1:D48"/>
  <sheetViews>
    <sheetView tabSelected="1" view="pageLayout" topLeftCell="A25" zoomScaleNormal="100" workbookViewId="0">
      <selection sqref="A1:B1"/>
    </sheetView>
  </sheetViews>
  <sheetFormatPr defaultRowHeight="14.5" x14ac:dyDescent="0.35"/>
  <cols>
    <col min="1" max="1" width="11.453125" customWidth="1"/>
    <col min="2" max="2" width="37.453125" customWidth="1"/>
    <col min="3" max="3" width="18.7265625" customWidth="1"/>
    <col min="4" max="4" width="18" customWidth="1"/>
    <col min="5" max="5" width="11.7265625" customWidth="1"/>
    <col min="6" max="6" width="14.1796875" customWidth="1"/>
  </cols>
  <sheetData>
    <row r="1" spans="1:4" x14ac:dyDescent="0.35">
      <c r="A1" s="39" t="s">
        <v>1015</v>
      </c>
      <c r="B1" s="40"/>
      <c r="C1" s="41" t="s">
        <v>1013</v>
      </c>
      <c r="D1" s="41" t="s">
        <v>1014</v>
      </c>
    </row>
    <row r="2" spans="1:4" x14ac:dyDescent="0.35">
      <c r="A2" s="38" t="s">
        <v>968</v>
      </c>
      <c r="B2" s="38"/>
      <c r="C2" s="42"/>
      <c r="D2" s="42"/>
    </row>
    <row r="3" spans="1:4" x14ac:dyDescent="0.35">
      <c r="A3" s="16"/>
      <c r="B3" s="4" t="s">
        <v>969</v>
      </c>
      <c r="C3" s="5">
        <v>141540</v>
      </c>
      <c r="D3" s="12">
        <v>194334.42000000007</v>
      </c>
    </row>
    <row r="4" spans="1:4" x14ac:dyDescent="0.35">
      <c r="A4" s="17"/>
      <c r="B4" s="6" t="s">
        <v>970</v>
      </c>
      <c r="C4" s="7">
        <v>3811650</v>
      </c>
      <c r="D4" s="13">
        <v>10663546.890000017</v>
      </c>
    </row>
    <row r="5" spans="1:4" x14ac:dyDescent="0.35">
      <c r="A5" s="17"/>
      <c r="B5" s="4" t="s">
        <v>971</v>
      </c>
      <c r="C5" s="5">
        <v>1364460</v>
      </c>
      <c r="D5" s="12">
        <v>6146228.0600000005</v>
      </c>
    </row>
    <row r="6" spans="1:4" x14ac:dyDescent="0.35">
      <c r="A6" s="38" t="s">
        <v>972</v>
      </c>
      <c r="B6" s="38"/>
      <c r="C6" s="18"/>
      <c r="D6" s="15"/>
    </row>
    <row r="7" spans="1:4" x14ac:dyDescent="0.35">
      <c r="A7" s="16"/>
      <c r="B7" s="4" t="s">
        <v>973</v>
      </c>
      <c r="C7" s="5">
        <v>982290</v>
      </c>
      <c r="D7" s="12">
        <v>4500399.3400000185</v>
      </c>
    </row>
    <row r="8" spans="1:4" x14ac:dyDescent="0.35">
      <c r="A8" s="17"/>
      <c r="B8" s="6" t="s">
        <v>974</v>
      </c>
      <c r="C8" s="7">
        <v>2183630</v>
      </c>
      <c r="D8" s="13">
        <v>14023609.119999992</v>
      </c>
    </row>
    <row r="9" spans="1:4" x14ac:dyDescent="0.35">
      <c r="A9" s="38" t="s">
        <v>975</v>
      </c>
      <c r="B9" s="38"/>
      <c r="C9" s="18"/>
      <c r="D9" s="15"/>
    </row>
    <row r="10" spans="1:4" x14ac:dyDescent="0.35">
      <c r="A10" s="17"/>
      <c r="B10" s="4" t="s">
        <v>973</v>
      </c>
      <c r="C10" s="5">
        <v>211366</v>
      </c>
      <c r="D10" s="12">
        <v>987282.13999999827</v>
      </c>
    </row>
    <row r="11" spans="1:4" x14ac:dyDescent="0.35">
      <c r="A11" s="16"/>
      <c r="B11" s="6" t="s">
        <v>974</v>
      </c>
      <c r="C11" s="7">
        <v>805955</v>
      </c>
      <c r="D11" s="13">
        <v>5136342.6300000027</v>
      </c>
    </row>
    <row r="12" spans="1:4" x14ac:dyDescent="0.35">
      <c r="A12" s="38" t="s">
        <v>976</v>
      </c>
      <c r="B12" s="38"/>
      <c r="C12" s="18"/>
      <c r="D12" s="15"/>
    </row>
    <row r="13" spans="1:4" x14ac:dyDescent="0.35">
      <c r="A13" s="16"/>
      <c r="B13" s="4" t="s">
        <v>977</v>
      </c>
      <c r="C13" s="5">
        <v>488090</v>
      </c>
      <c r="D13" s="12">
        <v>2021638.4599999995</v>
      </c>
    </row>
    <row r="14" spans="1:4" x14ac:dyDescent="0.35">
      <c r="A14" s="17"/>
      <c r="B14" s="4" t="s">
        <v>978</v>
      </c>
      <c r="C14" s="5">
        <v>340012</v>
      </c>
      <c r="D14" s="12">
        <v>1612336.9000000008</v>
      </c>
    </row>
    <row r="15" spans="1:4" x14ac:dyDescent="0.35">
      <c r="A15" s="17"/>
      <c r="B15" s="6" t="s">
        <v>979</v>
      </c>
      <c r="C15" s="7">
        <v>676551</v>
      </c>
      <c r="D15" s="13">
        <v>3951045.1700000037</v>
      </c>
    </row>
    <row r="16" spans="1:4" x14ac:dyDescent="0.35">
      <c r="A16" s="17"/>
      <c r="B16" s="4" t="s">
        <v>980</v>
      </c>
      <c r="C16" s="5">
        <v>256480</v>
      </c>
      <c r="D16" s="12">
        <v>1325138.08</v>
      </c>
    </row>
    <row r="17" spans="1:4" x14ac:dyDescent="0.35">
      <c r="A17" s="17"/>
      <c r="B17" s="4" t="s">
        <v>981</v>
      </c>
      <c r="C17" s="5">
        <v>201530</v>
      </c>
      <c r="D17" s="12">
        <v>1396602.9</v>
      </c>
    </row>
    <row r="18" spans="1:4" x14ac:dyDescent="0.35">
      <c r="A18" s="38" t="s">
        <v>982</v>
      </c>
      <c r="B18" s="38"/>
      <c r="C18" s="18"/>
      <c r="D18" s="15"/>
    </row>
    <row r="19" spans="1:4" x14ac:dyDescent="0.35">
      <c r="A19" s="16"/>
      <c r="B19" s="6" t="s">
        <v>983</v>
      </c>
      <c r="C19" s="7">
        <v>2236600</v>
      </c>
      <c r="D19" s="13">
        <v>3732443.5</v>
      </c>
    </row>
    <row r="20" spans="1:4" x14ac:dyDescent="0.35">
      <c r="A20" s="17"/>
      <c r="B20" s="4" t="s">
        <v>984</v>
      </c>
      <c r="C20" s="5">
        <v>1182570</v>
      </c>
      <c r="D20" s="12">
        <v>1849539.4799999997</v>
      </c>
    </row>
    <row r="21" spans="1:4" x14ac:dyDescent="0.35">
      <c r="A21" s="38" t="s">
        <v>985</v>
      </c>
      <c r="B21" s="38"/>
      <c r="C21" s="18"/>
      <c r="D21" s="15"/>
    </row>
    <row r="22" spans="1:4" x14ac:dyDescent="0.35">
      <c r="A22" s="16"/>
      <c r="B22" s="6" t="s">
        <v>983</v>
      </c>
      <c r="C22" s="7">
        <v>1310760</v>
      </c>
      <c r="D22" s="13">
        <v>4499732.8100000098</v>
      </c>
    </row>
    <row r="23" spans="1:4" x14ac:dyDescent="0.35">
      <c r="A23" s="17"/>
      <c r="B23" s="4" t="s">
        <v>984</v>
      </c>
      <c r="C23" s="5">
        <v>250960</v>
      </c>
      <c r="D23" s="12">
        <v>879363.83999999973</v>
      </c>
    </row>
    <row r="24" spans="1:4" x14ac:dyDescent="0.35">
      <c r="A24" s="38" t="s">
        <v>986</v>
      </c>
      <c r="B24" s="38"/>
      <c r="C24" s="18"/>
      <c r="D24" s="15"/>
    </row>
    <row r="25" spans="1:4" x14ac:dyDescent="0.35">
      <c r="A25" s="16"/>
      <c r="B25" s="6" t="s">
        <v>983</v>
      </c>
      <c r="C25" s="7">
        <v>593400</v>
      </c>
      <c r="D25" s="13">
        <v>2079273.5999999996</v>
      </c>
    </row>
    <row r="26" spans="1:4" x14ac:dyDescent="0.35">
      <c r="A26" s="38" t="s">
        <v>987</v>
      </c>
      <c r="B26" s="38"/>
      <c r="C26" s="18"/>
      <c r="D26" s="15"/>
    </row>
    <row r="27" spans="1:4" x14ac:dyDescent="0.35">
      <c r="A27" s="16"/>
      <c r="B27" s="4" t="s">
        <v>988</v>
      </c>
      <c r="C27" s="5">
        <v>16428</v>
      </c>
      <c r="D27" s="12">
        <v>111743.77999999988</v>
      </c>
    </row>
    <row r="28" spans="1:4" x14ac:dyDescent="0.35">
      <c r="A28" s="17"/>
      <c r="B28" s="4" t="s">
        <v>989</v>
      </c>
      <c r="C28" s="5">
        <v>103559</v>
      </c>
      <c r="D28" s="12">
        <v>191795.78000000012</v>
      </c>
    </row>
    <row r="29" spans="1:4" x14ac:dyDescent="0.35">
      <c r="A29" s="17"/>
      <c r="B29" s="6" t="s">
        <v>990</v>
      </c>
      <c r="C29" s="7">
        <v>615209</v>
      </c>
      <c r="D29" s="13">
        <v>650803.46000000008</v>
      </c>
    </row>
    <row r="30" spans="1:4" x14ac:dyDescent="0.35">
      <c r="A30" s="38" t="s">
        <v>991</v>
      </c>
      <c r="B30" s="38"/>
      <c r="C30" s="18"/>
      <c r="D30" s="15"/>
    </row>
    <row r="31" spans="1:4" x14ac:dyDescent="0.35">
      <c r="A31" s="16"/>
      <c r="B31" s="4" t="s">
        <v>992</v>
      </c>
      <c r="C31" s="5">
        <v>3826901</v>
      </c>
      <c r="D31" s="12">
        <v>5676123.6400000071</v>
      </c>
    </row>
    <row r="32" spans="1:4" x14ac:dyDescent="0.35">
      <c r="A32" s="17"/>
      <c r="B32" s="4" t="s">
        <v>993</v>
      </c>
      <c r="C32" s="5">
        <v>16323</v>
      </c>
      <c r="D32" s="12">
        <v>97611.539999999979</v>
      </c>
    </row>
    <row r="33" spans="1:4" x14ac:dyDescent="0.35">
      <c r="A33" s="17"/>
      <c r="B33" s="4" t="s">
        <v>994</v>
      </c>
      <c r="C33" s="5">
        <v>674</v>
      </c>
      <c r="D33" s="12">
        <v>1553.599999999999</v>
      </c>
    </row>
    <row r="34" spans="1:4" x14ac:dyDescent="0.35">
      <c r="A34" s="17"/>
      <c r="B34" s="6" t="s">
        <v>995</v>
      </c>
      <c r="C34" s="7">
        <v>10688473</v>
      </c>
      <c r="D34" s="12">
        <v>6499180.1600000001</v>
      </c>
    </row>
    <row r="35" spans="1:4" x14ac:dyDescent="0.35">
      <c r="A35" s="17"/>
      <c r="B35" s="4" t="s">
        <v>996</v>
      </c>
      <c r="C35" s="5">
        <v>2580</v>
      </c>
      <c r="D35" s="12">
        <v>4881.3600000000006</v>
      </c>
    </row>
    <row r="36" spans="1:4" x14ac:dyDescent="0.35">
      <c r="A36" s="17"/>
      <c r="B36" s="4" t="s">
        <v>997</v>
      </c>
      <c r="C36" s="5">
        <v>12964</v>
      </c>
      <c r="D36" s="12">
        <v>87337.64</v>
      </c>
    </row>
    <row r="37" spans="1:4" x14ac:dyDescent="0.35">
      <c r="A37" s="17"/>
      <c r="B37" s="4" t="s">
        <v>998</v>
      </c>
      <c r="C37" s="5">
        <v>83896</v>
      </c>
      <c r="D37" s="12">
        <v>447116.12000000005</v>
      </c>
    </row>
    <row r="38" spans="1:4" x14ac:dyDescent="0.35">
      <c r="A38" s="17"/>
      <c r="B38" s="4" t="s">
        <v>999</v>
      </c>
      <c r="C38" s="5">
        <v>25891</v>
      </c>
      <c r="D38" s="12">
        <v>1494744.6900000004</v>
      </c>
    </row>
    <row r="39" spans="1:4" x14ac:dyDescent="0.35">
      <c r="A39" s="17"/>
      <c r="B39" s="4" t="s">
        <v>1000</v>
      </c>
      <c r="C39" s="5">
        <v>207772</v>
      </c>
      <c r="D39" s="12">
        <v>455020.67999999993</v>
      </c>
    </row>
    <row r="40" spans="1:4" x14ac:dyDescent="0.35">
      <c r="A40" s="17"/>
      <c r="B40" s="4" t="s">
        <v>1001</v>
      </c>
      <c r="C40" s="5">
        <v>98903</v>
      </c>
      <c r="D40" s="12">
        <v>772197.299999999</v>
      </c>
    </row>
    <row r="41" spans="1:4" x14ac:dyDescent="0.35">
      <c r="A41" s="17"/>
      <c r="B41" s="4" t="s">
        <v>1002</v>
      </c>
      <c r="C41" s="5">
        <v>3839840</v>
      </c>
      <c r="D41" s="12">
        <v>1498803.1400000008</v>
      </c>
    </row>
    <row r="42" spans="1:4" x14ac:dyDescent="0.35">
      <c r="A42" s="17"/>
      <c r="B42" s="6" t="s">
        <v>1003</v>
      </c>
      <c r="C42" s="5">
        <v>2895341</v>
      </c>
      <c r="D42" s="13">
        <v>13120445.299999986</v>
      </c>
    </row>
    <row r="43" spans="1:4" x14ac:dyDescent="0.35">
      <c r="A43" s="17"/>
      <c r="B43" s="4" t="s">
        <v>1004</v>
      </c>
      <c r="C43" s="5">
        <v>318030</v>
      </c>
      <c r="D43" s="12">
        <v>270211.75999999983</v>
      </c>
    </row>
    <row r="44" spans="1:4" x14ac:dyDescent="0.35">
      <c r="A44" s="38" t="s">
        <v>1005</v>
      </c>
      <c r="B44" s="38"/>
      <c r="C44" s="18"/>
      <c r="D44" s="15"/>
    </row>
    <row r="45" spans="1:4" x14ac:dyDescent="0.35">
      <c r="A45" s="16"/>
      <c r="B45" s="6" t="s">
        <v>1006</v>
      </c>
      <c r="C45" s="7">
        <v>62340</v>
      </c>
      <c r="D45" s="13">
        <v>289265.64000000013</v>
      </c>
    </row>
    <row r="46" spans="1:4" x14ac:dyDescent="0.35">
      <c r="A46" s="38" t="s">
        <v>1007</v>
      </c>
      <c r="B46" s="38"/>
      <c r="C46" s="18"/>
      <c r="D46" s="15"/>
    </row>
    <row r="47" spans="1:4" x14ac:dyDescent="0.35">
      <c r="A47" s="16"/>
      <c r="B47" s="6" t="s">
        <v>1006</v>
      </c>
      <c r="C47" s="7">
        <v>105228</v>
      </c>
      <c r="D47" s="13">
        <v>1646877.0800000005</v>
      </c>
    </row>
    <row r="48" spans="1:4" x14ac:dyDescent="0.35">
      <c r="A48" s="19"/>
      <c r="B48" s="20"/>
      <c r="C48" s="21"/>
      <c r="D48" s="22"/>
    </row>
  </sheetData>
  <mergeCells count="14">
    <mergeCell ref="A9:B9"/>
    <mergeCell ref="A1:B1"/>
    <mergeCell ref="C1:C2"/>
    <mergeCell ref="D1:D2"/>
    <mergeCell ref="A2:B2"/>
    <mergeCell ref="A6:B6"/>
    <mergeCell ref="A44:B44"/>
    <mergeCell ref="A46:B46"/>
    <mergeCell ref="A12:B12"/>
    <mergeCell ref="A18:B18"/>
    <mergeCell ref="A21:B21"/>
    <mergeCell ref="A24:B24"/>
    <mergeCell ref="A26:B26"/>
    <mergeCell ref="A30:B30"/>
  </mergeCells>
  <pageMargins left="0.7" right="0.7" top="0.75" bottom="0.75" header="0.3" footer="0.3"/>
  <pageSetup paperSize="9" orientation="portrait" r:id="rId1"/>
  <headerFooter>
    <oddHeader>&amp;C&amp;"-,Bold"Stoma Appliance Scheme Utilisation and Expenditure (by Subgroup)
FY 2020-21</oddHeader>
    <oddFooter>&amp;C&amp;"-,Bold Italic"&amp;8&amp;KFF0000Highlighted subgroups indicate subgroups with the highest utilisation/costs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4BE54-99E3-4ACD-9553-1C326B27E151}">
  <sheetPr>
    <outlinePr summaryBelow="0"/>
  </sheetPr>
  <dimension ref="A1:D668"/>
  <sheetViews>
    <sheetView view="pageLayout" zoomScale="80" zoomScaleNormal="100" zoomScalePageLayoutView="80" workbookViewId="0">
      <selection activeCell="C3" sqref="C3"/>
    </sheetView>
  </sheetViews>
  <sheetFormatPr defaultRowHeight="14.5" x14ac:dyDescent="0.35"/>
  <cols>
    <col min="1" max="1" width="15.453125" customWidth="1"/>
    <col min="2" max="2" width="73.54296875" customWidth="1"/>
    <col min="3" max="3" width="18" customWidth="1"/>
    <col min="4" max="4" width="17.7265625" customWidth="1"/>
  </cols>
  <sheetData>
    <row r="1" spans="1:4" x14ac:dyDescent="0.35">
      <c r="A1" s="3" t="s">
        <v>1018</v>
      </c>
      <c r="B1" s="3" t="s">
        <v>1017</v>
      </c>
      <c r="C1" s="8" t="s">
        <v>1013</v>
      </c>
      <c r="D1" s="8" t="s">
        <v>1014</v>
      </c>
    </row>
    <row r="2" spans="1:4" x14ac:dyDescent="0.35">
      <c r="A2" s="39" t="s">
        <v>968</v>
      </c>
      <c r="B2" s="40"/>
      <c r="C2" s="9">
        <f>SUM(C3+C9+C48)</f>
        <v>5317650</v>
      </c>
      <c r="D2" s="14">
        <f>SUM(D3+D9+D48)</f>
        <v>17004109.369999997</v>
      </c>
    </row>
    <row r="3" spans="1:4" x14ac:dyDescent="0.35">
      <c r="A3" s="44" t="s">
        <v>969</v>
      </c>
      <c r="B3" s="45"/>
      <c r="C3" s="26">
        <f>SUM(C4:C8)</f>
        <v>141540</v>
      </c>
      <c r="D3" s="27">
        <f>SUM(D4:D8)</f>
        <v>194334.41999999998</v>
      </c>
    </row>
    <row r="4" spans="1:4" x14ac:dyDescent="0.35">
      <c r="A4" s="28" t="s">
        <v>0</v>
      </c>
      <c r="B4" s="30" t="s">
        <v>1</v>
      </c>
      <c r="C4" s="31">
        <v>240</v>
      </c>
      <c r="D4" s="32">
        <v>329.52</v>
      </c>
    </row>
    <row r="5" spans="1:4" x14ac:dyDescent="0.35">
      <c r="A5" s="28" t="s">
        <v>2</v>
      </c>
      <c r="B5" s="30" t="s">
        <v>3</v>
      </c>
      <c r="C5" s="31">
        <v>22410</v>
      </c>
      <c r="D5" s="32">
        <v>30768.929999999993</v>
      </c>
    </row>
    <row r="6" spans="1:4" x14ac:dyDescent="0.35">
      <c r="A6" s="28" t="s">
        <v>4</v>
      </c>
      <c r="B6" s="30" t="s">
        <v>5</v>
      </c>
      <c r="C6" s="31">
        <v>12480</v>
      </c>
      <c r="D6" s="32">
        <v>17135.04</v>
      </c>
    </row>
    <row r="7" spans="1:4" x14ac:dyDescent="0.35">
      <c r="A7" s="28" t="s">
        <v>6</v>
      </c>
      <c r="B7" s="30" t="s">
        <v>7</v>
      </c>
      <c r="C7" s="31">
        <v>85470</v>
      </c>
      <c r="D7" s="32">
        <v>117350.31000000001</v>
      </c>
    </row>
    <row r="8" spans="1:4" x14ac:dyDescent="0.35">
      <c r="A8" s="28" t="s">
        <v>8</v>
      </c>
      <c r="B8" s="30" t="s">
        <v>9</v>
      </c>
      <c r="C8" s="31">
        <v>20940</v>
      </c>
      <c r="D8" s="32">
        <v>28750.619999999995</v>
      </c>
    </row>
    <row r="9" spans="1:4" x14ac:dyDescent="0.35">
      <c r="A9" s="44" t="s">
        <v>970</v>
      </c>
      <c r="B9" s="45"/>
      <c r="C9" s="26">
        <f>SUM(C10:C47)</f>
        <v>3811650</v>
      </c>
      <c r="D9" s="27">
        <f>SUM(D10:D47)</f>
        <v>10663546.890000001</v>
      </c>
    </row>
    <row r="10" spans="1:4" x14ac:dyDescent="0.35">
      <c r="A10" s="28" t="s">
        <v>10</v>
      </c>
      <c r="B10" s="30" t="s">
        <v>11</v>
      </c>
      <c r="C10" s="31">
        <v>41730</v>
      </c>
      <c r="D10" s="32">
        <v>125565.56999999999</v>
      </c>
    </row>
    <row r="11" spans="1:4" x14ac:dyDescent="0.35">
      <c r="A11" s="28" t="s">
        <v>12</v>
      </c>
      <c r="B11" s="30" t="s">
        <v>13</v>
      </c>
      <c r="C11" s="31">
        <v>123330</v>
      </c>
      <c r="D11" s="32">
        <v>337307.55</v>
      </c>
    </row>
    <row r="12" spans="1:4" x14ac:dyDescent="0.35">
      <c r="A12" s="28" t="s">
        <v>14</v>
      </c>
      <c r="B12" s="30" t="s">
        <v>13</v>
      </c>
      <c r="C12" s="31">
        <v>22050</v>
      </c>
      <c r="D12" s="32">
        <v>60306.750000000007</v>
      </c>
    </row>
    <row r="13" spans="1:4" x14ac:dyDescent="0.35">
      <c r="A13" s="28" t="s">
        <v>15</v>
      </c>
      <c r="B13" s="30" t="s">
        <v>16</v>
      </c>
      <c r="C13" s="31">
        <v>13500</v>
      </c>
      <c r="D13" s="32">
        <v>36922.5</v>
      </c>
    </row>
    <row r="14" spans="1:4" x14ac:dyDescent="0.35">
      <c r="A14" s="28" t="s">
        <v>17</v>
      </c>
      <c r="B14" s="30" t="s">
        <v>16</v>
      </c>
      <c r="C14" s="31">
        <v>810</v>
      </c>
      <c r="D14" s="32">
        <v>2215.35</v>
      </c>
    </row>
    <row r="15" spans="1:4" x14ac:dyDescent="0.35">
      <c r="A15" s="28" t="s">
        <v>18</v>
      </c>
      <c r="B15" s="30" t="s">
        <v>19</v>
      </c>
      <c r="C15" s="31">
        <v>37320</v>
      </c>
      <c r="D15" s="32">
        <v>102070.20000000003</v>
      </c>
    </row>
    <row r="16" spans="1:4" x14ac:dyDescent="0.35">
      <c r="A16" s="28" t="s">
        <v>20</v>
      </c>
      <c r="B16" s="30" t="s">
        <v>19</v>
      </c>
      <c r="C16" s="31">
        <v>16860</v>
      </c>
      <c r="D16" s="32">
        <v>46112.099999999984</v>
      </c>
    </row>
    <row r="17" spans="1:4" x14ac:dyDescent="0.35">
      <c r="A17" s="28" t="s">
        <v>21</v>
      </c>
      <c r="B17" s="30" t="s">
        <v>19</v>
      </c>
      <c r="C17" s="31">
        <v>202140</v>
      </c>
      <c r="D17" s="32">
        <v>552852.9</v>
      </c>
    </row>
    <row r="18" spans="1:4" x14ac:dyDescent="0.35">
      <c r="A18" s="28" t="s">
        <v>22</v>
      </c>
      <c r="B18" s="30" t="s">
        <v>23</v>
      </c>
      <c r="C18" s="31">
        <v>31830</v>
      </c>
      <c r="D18" s="32">
        <v>95776.47</v>
      </c>
    </row>
    <row r="19" spans="1:4" x14ac:dyDescent="0.35">
      <c r="A19" s="28" t="s">
        <v>24</v>
      </c>
      <c r="B19" s="30" t="s">
        <v>23</v>
      </c>
      <c r="C19" s="31">
        <v>213090</v>
      </c>
      <c r="D19" s="32">
        <v>641187.80999999994</v>
      </c>
    </row>
    <row r="20" spans="1:4" x14ac:dyDescent="0.35">
      <c r="A20" s="28" t="s">
        <v>25</v>
      </c>
      <c r="B20" s="30" t="s">
        <v>26</v>
      </c>
      <c r="C20" s="31">
        <v>874200</v>
      </c>
      <c r="D20" s="32">
        <v>2390936.9999999995</v>
      </c>
    </row>
    <row r="21" spans="1:4" x14ac:dyDescent="0.35">
      <c r="A21" s="28" t="s">
        <v>27</v>
      </c>
      <c r="B21" s="30" t="s">
        <v>28</v>
      </c>
      <c r="C21" s="31">
        <v>63300</v>
      </c>
      <c r="D21" s="32">
        <v>190469.69999999995</v>
      </c>
    </row>
    <row r="22" spans="1:4" x14ac:dyDescent="0.35">
      <c r="A22" s="28" t="s">
        <v>29</v>
      </c>
      <c r="B22" s="30" t="s">
        <v>30</v>
      </c>
      <c r="C22" s="31">
        <v>287250</v>
      </c>
      <c r="D22" s="32">
        <v>785628.74999999988</v>
      </c>
    </row>
    <row r="23" spans="1:4" x14ac:dyDescent="0.35">
      <c r="A23" s="28" t="s">
        <v>31</v>
      </c>
      <c r="B23" s="30" t="s">
        <v>32</v>
      </c>
      <c r="C23" s="31">
        <v>67680</v>
      </c>
      <c r="D23" s="32">
        <v>185104.80000000002</v>
      </c>
    </row>
    <row r="24" spans="1:4" x14ac:dyDescent="0.35">
      <c r="A24" s="28" t="s">
        <v>33</v>
      </c>
      <c r="B24" s="30" t="s">
        <v>13</v>
      </c>
      <c r="C24" s="31">
        <v>9780</v>
      </c>
      <c r="D24" s="32">
        <v>26748.3</v>
      </c>
    </row>
    <row r="25" spans="1:4" x14ac:dyDescent="0.35">
      <c r="A25" s="28" t="s">
        <v>34</v>
      </c>
      <c r="B25" s="30" t="s">
        <v>13</v>
      </c>
      <c r="C25" s="31">
        <v>9000</v>
      </c>
      <c r="D25" s="32">
        <v>24615</v>
      </c>
    </row>
    <row r="26" spans="1:4" x14ac:dyDescent="0.35">
      <c r="A26" s="28" t="s">
        <v>35</v>
      </c>
      <c r="B26" s="30" t="s">
        <v>36</v>
      </c>
      <c r="C26" s="31">
        <v>280500</v>
      </c>
      <c r="D26" s="32">
        <v>767167.49999999988</v>
      </c>
    </row>
    <row r="27" spans="1:4" x14ac:dyDescent="0.35">
      <c r="A27" s="29" t="s">
        <v>37</v>
      </c>
      <c r="B27" s="30" t="s">
        <v>38</v>
      </c>
      <c r="C27" s="31">
        <v>42690</v>
      </c>
      <c r="D27" s="32">
        <v>116757.15000000002</v>
      </c>
    </row>
    <row r="28" spans="1:4" x14ac:dyDescent="0.35">
      <c r="A28" s="29" t="s">
        <v>39</v>
      </c>
      <c r="B28" s="30" t="s">
        <v>40</v>
      </c>
      <c r="C28" s="31">
        <v>203310</v>
      </c>
      <c r="D28" s="32">
        <v>556052.85000000009</v>
      </c>
    </row>
    <row r="29" spans="1:4" x14ac:dyDescent="0.35">
      <c r="A29" s="29" t="s">
        <v>41</v>
      </c>
      <c r="B29" s="30" t="s">
        <v>42</v>
      </c>
      <c r="C29" s="31">
        <v>287280</v>
      </c>
      <c r="D29" s="32">
        <v>785710.79999999993</v>
      </c>
    </row>
    <row r="30" spans="1:4" x14ac:dyDescent="0.35">
      <c r="A30" s="29" t="s">
        <v>43</v>
      </c>
      <c r="B30" s="30" t="s">
        <v>28</v>
      </c>
      <c r="C30" s="31">
        <v>28020</v>
      </c>
      <c r="D30" s="32">
        <v>76634.700000000012</v>
      </c>
    </row>
    <row r="31" spans="1:4" x14ac:dyDescent="0.35">
      <c r="A31" s="29" t="s">
        <v>44</v>
      </c>
      <c r="B31" s="30" t="s">
        <v>23</v>
      </c>
      <c r="C31" s="31">
        <v>14670</v>
      </c>
      <c r="D31" s="32">
        <v>44142.03</v>
      </c>
    </row>
    <row r="32" spans="1:4" x14ac:dyDescent="0.35">
      <c r="A32" s="29" t="s">
        <v>45</v>
      </c>
      <c r="B32" s="30" t="s">
        <v>19</v>
      </c>
      <c r="C32" s="31">
        <v>10620</v>
      </c>
      <c r="D32" s="32">
        <v>29045.7</v>
      </c>
    </row>
    <row r="33" spans="1:4" x14ac:dyDescent="0.35">
      <c r="A33" s="29" t="s">
        <v>46</v>
      </c>
      <c r="B33" s="30" t="s">
        <v>47</v>
      </c>
      <c r="C33" s="31">
        <v>79890</v>
      </c>
      <c r="D33" s="32">
        <v>218499.14999999997</v>
      </c>
    </row>
    <row r="34" spans="1:4" x14ac:dyDescent="0.35">
      <c r="A34" s="39" t="s">
        <v>1019</v>
      </c>
      <c r="B34" s="43"/>
      <c r="C34" s="43"/>
      <c r="D34" s="40"/>
    </row>
    <row r="35" spans="1:4" x14ac:dyDescent="0.35">
      <c r="A35" s="29" t="s">
        <v>48</v>
      </c>
      <c r="B35" s="30" t="s">
        <v>23</v>
      </c>
      <c r="C35" s="31">
        <v>210000</v>
      </c>
      <c r="D35" s="32">
        <v>631890</v>
      </c>
    </row>
    <row r="36" spans="1:4" x14ac:dyDescent="0.35">
      <c r="A36" s="29" t="s">
        <v>49</v>
      </c>
      <c r="B36" s="30" t="s">
        <v>13</v>
      </c>
      <c r="C36" s="31">
        <v>10620</v>
      </c>
      <c r="D36" s="32">
        <v>29045.699999999997</v>
      </c>
    </row>
    <row r="37" spans="1:4" x14ac:dyDescent="0.35">
      <c r="A37" s="29" t="s">
        <v>50</v>
      </c>
      <c r="B37" s="30" t="s">
        <v>51</v>
      </c>
      <c r="C37" s="31">
        <v>11430</v>
      </c>
      <c r="D37" s="32">
        <v>31261.05</v>
      </c>
    </row>
    <row r="38" spans="1:4" x14ac:dyDescent="0.35">
      <c r="A38" s="29" t="s">
        <v>52</v>
      </c>
      <c r="B38" s="30" t="s">
        <v>53</v>
      </c>
      <c r="C38" s="31">
        <v>13500</v>
      </c>
      <c r="D38" s="32">
        <v>36922.499999999993</v>
      </c>
    </row>
    <row r="39" spans="1:4" x14ac:dyDescent="0.35">
      <c r="A39" s="29" t="s">
        <v>54</v>
      </c>
      <c r="B39" s="30" t="s">
        <v>55</v>
      </c>
      <c r="C39" s="31">
        <v>30180</v>
      </c>
      <c r="D39" s="32">
        <v>82542.300000000017</v>
      </c>
    </row>
    <row r="40" spans="1:4" x14ac:dyDescent="0.35">
      <c r="A40" s="29" t="s">
        <v>56</v>
      </c>
      <c r="B40" s="30" t="s">
        <v>57</v>
      </c>
      <c r="C40" s="31">
        <v>143040</v>
      </c>
      <c r="D40" s="32">
        <v>430407.3600000001</v>
      </c>
    </row>
    <row r="41" spans="1:4" x14ac:dyDescent="0.35">
      <c r="A41" s="29" t="s">
        <v>58</v>
      </c>
      <c r="B41" s="30" t="s">
        <v>59</v>
      </c>
      <c r="C41" s="31">
        <v>19500</v>
      </c>
      <c r="D41" s="32">
        <v>58675.5</v>
      </c>
    </row>
    <row r="42" spans="1:4" x14ac:dyDescent="0.35">
      <c r="A42" s="29" t="s">
        <v>60</v>
      </c>
      <c r="B42" s="30" t="s">
        <v>9</v>
      </c>
      <c r="C42" s="31">
        <v>133500</v>
      </c>
      <c r="D42" s="32">
        <v>365122.50000000012</v>
      </c>
    </row>
    <row r="43" spans="1:4" x14ac:dyDescent="0.35">
      <c r="A43" s="29" t="s">
        <v>61</v>
      </c>
      <c r="B43" s="30" t="s">
        <v>62</v>
      </c>
      <c r="C43" s="31">
        <v>53310</v>
      </c>
      <c r="D43" s="32">
        <v>160409.78999999998</v>
      </c>
    </row>
    <row r="44" spans="1:4" x14ac:dyDescent="0.35">
      <c r="A44" s="29" t="s">
        <v>63</v>
      </c>
      <c r="B44" s="30" t="s">
        <v>64</v>
      </c>
      <c r="C44" s="31">
        <v>139350</v>
      </c>
      <c r="D44" s="32">
        <v>381122.25</v>
      </c>
    </row>
    <row r="45" spans="1:4" x14ac:dyDescent="0.35">
      <c r="A45" s="29" t="s">
        <v>65</v>
      </c>
      <c r="B45" s="30" t="s">
        <v>66</v>
      </c>
      <c r="C45" s="31">
        <v>5550</v>
      </c>
      <c r="D45" s="32">
        <v>15179.250000000002</v>
      </c>
    </row>
    <row r="46" spans="1:4" x14ac:dyDescent="0.35">
      <c r="A46" s="29" t="s">
        <v>67</v>
      </c>
      <c r="B46" s="30" t="s">
        <v>68</v>
      </c>
      <c r="C46" s="31">
        <v>180</v>
      </c>
      <c r="D46" s="32">
        <v>492.3</v>
      </c>
    </row>
    <row r="47" spans="1:4" x14ac:dyDescent="0.35">
      <c r="A47" s="29" t="s">
        <v>69</v>
      </c>
      <c r="B47" s="30" t="s">
        <v>70</v>
      </c>
      <c r="C47" s="31">
        <v>80640</v>
      </c>
      <c r="D47" s="32">
        <v>242645.75999999998</v>
      </c>
    </row>
    <row r="48" spans="1:4" x14ac:dyDescent="0.35">
      <c r="A48" s="44" t="s">
        <v>971</v>
      </c>
      <c r="B48" s="45"/>
      <c r="C48" s="26">
        <f>SUM(C49:C77)</f>
        <v>1364460</v>
      </c>
      <c r="D48" s="27">
        <f>SUM(D49:D77)</f>
        <v>6146228.0599999987</v>
      </c>
    </row>
    <row r="49" spans="1:4" x14ac:dyDescent="0.35">
      <c r="A49" s="29" t="s">
        <v>71</v>
      </c>
      <c r="B49" s="30" t="s">
        <v>16</v>
      </c>
      <c r="C49" s="31">
        <v>46070</v>
      </c>
      <c r="D49" s="32">
        <v>204228.30999999997</v>
      </c>
    </row>
    <row r="50" spans="1:4" x14ac:dyDescent="0.35">
      <c r="A50" s="29" t="s">
        <v>72</v>
      </c>
      <c r="B50" s="30" t="s">
        <v>73</v>
      </c>
      <c r="C50" s="31">
        <v>76050</v>
      </c>
      <c r="D50" s="32">
        <v>357967.35000000003</v>
      </c>
    </row>
    <row r="51" spans="1:4" x14ac:dyDescent="0.35">
      <c r="A51" s="29" t="s">
        <v>74</v>
      </c>
      <c r="B51" s="30" t="s">
        <v>75</v>
      </c>
      <c r="C51" s="31">
        <v>4690</v>
      </c>
      <c r="D51" s="32">
        <v>22075.83</v>
      </c>
    </row>
    <row r="52" spans="1:4" x14ac:dyDescent="0.35">
      <c r="A52" s="29" t="s">
        <v>76</v>
      </c>
      <c r="B52" s="30" t="s">
        <v>77</v>
      </c>
      <c r="C52" s="31">
        <v>18400</v>
      </c>
      <c r="D52" s="32">
        <v>81567.199999999997</v>
      </c>
    </row>
    <row r="53" spans="1:4" x14ac:dyDescent="0.35">
      <c r="A53" s="29" t="s">
        <v>78</v>
      </c>
      <c r="B53" s="30" t="s">
        <v>79</v>
      </c>
      <c r="C53" s="31">
        <v>16450</v>
      </c>
      <c r="D53" s="32">
        <v>72922.849999999991</v>
      </c>
    </row>
    <row r="54" spans="1:4" x14ac:dyDescent="0.35">
      <c r="A54" s="29" t="s">
        <v>80</v>
      </c>
      <c r="B54" s="30" t="s">
        <v>81</v>
      </c>
      <c r="C54" s="31">
        <v>2120</v>
      </c>
      <c r="D54" s="32">
        <v>9397.9600000000009</v>
      </c>
    </row>
    <row r="55" spans="1:4" x14ac:dyDescent="0.35">
      <c r="A55" s="29" t="s">
        <v>82</v>
      </c>
      <c r="B55" s="30" t="s">
        <v>83</v>
      </c>
      <c r="C55" s="31">
        <v>260140</v>
      </c>
      <c r="D55" s="32">
        <v>1153200.6199999996</v>
      </c>
    </row>
    <row r="56" spans="1:4" x14ac:dyDescent="0.35">
      <c r="A56" s="29" t="s">
        <v>84</v>
      </c>
      <c r="B56" s="30" t="s">
        <v>32</v>
      </c>
      <c r="C56" s="31">
        <v>80860</v>
      </c>
      <c r="D56" s="32">
        <v>358452.38</v>
      </c>
    </row>
    <row r="57" spans="1:4" x14ac:dyDescent="0.35">
      <c r="A57" s="29" t="s">
        <v>85</v>
      </c>
      <c r="B57" s="34" t="s">
        <v>13</v>
      </c>
      <c r="C57" s="31">
        <v>600</v>
      </c>
      <c r="D57" s="32">
        <v>2659.8</v>
      </c>
    </row>
    <row r="58" spans="1:4" x14ac:dyDescent="0.35">
      <c r="A58" s="29" t="s">
        <v>86</v>
      </c>
      <c r="B58" s="30" t="s">
        <v>42</v>
      </c>
      <c r="C58" s="31">
        <v>34780</v>
      </c>
      <c r="D58" s="32">
        <v>154179.73999999996</v>
      </c>
    </row>
    <row r="59" spans="1:4" x14ac:dyDescent="0.35">
      <c r="A59" s="29" t="s">
        <v>87</v>
      </c>
      <c r="B59" s="30" t="s">
        <v>88</v>
      </c>
      <c r="C59" s="31">
        <v>35050</v>
      </c>
      <c r="D59" s="32">
        <v>155376.65000000002</v>
      </c>
    </row>
    <row r="60" spans="1:4" x14ac:dyDescent="0.35">
      <c r="A60" s="29" t="s">
        <v>89</v>
      </c>
      <c r="B60" s="30" t="s">
        <v>23</v>
      </c>
      <c r="C60" s="31">
        <v>66450</v>
      </c>
      <c r="D60" s="32">
        <v>312780.14999999997</v>
      </c>
    </row>
    <row r="61" spans="1:4" x14ac:dyDescent="0.35">
      <c r="A61" s="29" t="s">
        <v>90</v>
      </c>
      <c r="B61" s="30" t="s">
        <v>19</v>
      </c>
      <c r="C61" s="31">
        <v>46230</v>
      </c>
      <c r="D61" s="32">
        <v>204937.59000000003</v>
      </c>
    </row>
    <row r="62" spans="1:4" x14ac:dyDescent="0.35">
      <c r="A62" s="29" t="s">
        <v>91</v>
      </c>
      <c r="B62" s="30" t="s">
        <v>92</v>
      </c>
      <c r="C62" s="31">
        <v>98370</v>
      </c>
      <c r="D62" s="32">
        <v>463027.58999999991</v>
      </c>
    </row>
    <row r="63" spans="1:4" x14ac:dyDescent="0.35">
      <c r="A63" s="29" t="s">
        <v>93</v>
      </c>
      <c r="B63" s="30" t="s">
        <v>94</v>
      </c>
      <c r="C63" s="31">
        <v>12680</v>
      </c>
      <c r="D63" s="32">
        <v>59684.760000000009</v>
      </c>
    </row>
    <row r="64" spans="1:4" x14ac:dyDescent="0.35">
      <c r="A64" s="29" t="s">
        <v>95</v>
      </c>
      <c r="B64" s="30" t="s">
        <v>96</v>
      </c>
      <c r="C64" s="31">
        <v>166940</v>
      </c>
      <c r="D64" s="32">
        <v>740045.02</v>
      </c>
    </row>
    <row r="65" spans="1:4" x14ac:dyDescent="0.35">
      <c r="A65" s="29" t="s">
        <v>97</v>
      </c>
      <c r="B65" s="30" t="s">
        <v>98</v>
      </c>
      <c r="C65" s="31">
        <v>29430</v>
      </c>
      <c r="D65" s="32">
        <v>130463.19</v>
      </c>
    </row>
    <row r="66" spans="1:4" x14ac:dyDescent="0.35">
      <c r="A66" s="39" t="s">
        <v>1019</v>
      </c>
      <c r="B66" s="43"/>
      <c r="C66" s="43"/>
      <c r="D66" s="40"/>
    </row>
    <row r="67" spans="1:4" x14ac:dyDescent="0.35">
      <c r="A67" s="29" t="s">
        <v>99</v>
      </c>
      <c r="B67" s="30" t="s">
        <v>100</v>
      </c>
      <c r="C67" s="31">
        <v>79530</v>
      </c>
      <c r="D67" s="32">
        <v>352556.49000000005</v>
      </c>
    </row>
    <row r="68" spans="1:4" x14ac:dyDescent="0.35">
      <c r="A68" s="29" t="s">
        <v>101</v>
      </c>
      <c r="B68" s="30" t="s">
        <v>102</v>
      </c>
      <c r="C68" s="31">
        <v>16350</v>
      </c>
      <c r="D68" s="32">
        <v>76959.45</v>
      </c>
    </row>
    <row r="69" spans="1:4" x14ac:dyDescent="0.35">
      <c r="A69" s="29" t="s">
        <v>103</v>
      </c>
      <c r="B69" s="30" t="s">
        <v>104</v>
      </c>
      <c r="C69" s="31">
        <v>12510</v>
      </c>
      <c r="D69" s="32">
        <v>58884.569999999992</v>
      </c>
    </row>
    <row r="70" spans="1:4" x14ac:dyDescent="0.35">
      <c r="A70" s="29" t="s">
        <v>105</v>
      </c>
      <c r="B70" s="30" t="s">
        <v>106</v>
      </c>
      <c r="C70" s="31">
        <v>8190</v>
      </c>
      <c r="D70" s="32">
        <v>36306.269999999997</v>
      </c>
    </row>
    <row r="71" spans="1:4" x14ac:dyDescent="0.35">
      <c r="A71" s="29" t="s">
        <v>107</v>
      </c>
      <c r="B71" s="30" t="s">
        <v>108</v>
      </c>
      <c r="C71" s="31">
        <v>9180</v>
      </c>
      <c r="D71" s="32">
        <v>43210.259999999995</v>
      </c>
    </row>
    <row r="72" spans="1:4" x14ac:dyDescent="0.35">
      <c r="A72" s="29" t="s">
        <v>109</v>
      </c>
      <c r="B72" s="30" t="s">
        <v>110</v>
      </c>
      <c r="C72" s="31">
        <v>112480</v>
      </c>
      <c r="D72" s="32">
        <v>498623.84</v>
      </c>
    </row>
    <row r="73" spans="1:4" x14ac:dyDescent="0.35">
      <c r="A73" s="29" t="s">
        <v>111</v>
      </c>
      <c r="B73" s="30" t="s">
        <v>112</v>
      </c>
      <c r="C73" s="31">
        <v>30760</v>
      </c>
      <c r="D73" s="32">
        <v>136359.08000000002</v>
      </c>
    </row>
    <row r="74" spans="1:4" x14ac:dyDescent="0.35">
      <c r="A74" s="29" t="s">
        <v>113</v>
      </c>
      <c r="B74" s="30" t="s">
        <v>114</v>
      </c>
      <c r="C74" s="31">
        <v>25940</v>
      </c>
      <c r="D74" s="32">
        <v>114992.02</v>
      </c>
    </row>
    <row r="75" spans="1:4" x14ac:dyDescent="0.35">
      <c r="A75" s="29" t="s">
        <v>115</v>
      </c>
      <c r="B75" s="30" t="s">
        <v>116</v>
      </c>
      <c r="C75" s="31">
        <v>54820</v>
      </c>
      <c r="D75" s="32">
        <v>258037.74</v>
      </c>
    </row>
    <row r="76" spans="1:4" x14ac:dyDescent="0.35">
      <c r="A76" s="29" t="s">
        <v>117</v>
      </c>
      <c r="B76" s="30" t="s">
        <v>118</v>
      </c>
      <c r="C76" s="31">
        <v>5020</v>
      </c>
      <c r="D76" s="32">
        <v>23629.140000000003</v>
      </c>
    </row>
    <row r="77" spans="1:4" x14ac:dyDescent="0.35">
      <c r="A77" s="29" t="s">
        <v>119</v>
      </c>
      <c r="B77" s="30" t="s">
        <v>120</v>
      </c>
      <c r="C77" s="31">
        <v>14370</v>
      </c>
      <c r="D77" s="32">
        <v>63702.210000000006</v>
      </c>
    </row>
    <row r="78" spans="1:4" x14ac:dyDescent="0.35">
      <c r="A78" s="39" t="s">
        <v>972</v>
      </c>
      <c r="B78" s="40"/>
      <c r="C78" s="9">
        <f>SUM(C79+C121)</f>
        <v>3165920</v>
      </c>
      <c r="D78" s="14">
        <f>SUM(D79+D121)</f>
        <v>18524008.459999997</v>
      </c>
    </row>
    <row r="79" spans="1:4" x14ac:dyDescent="0.35">
      <c r="A79" s="44" t="s">
        <v>973</v>
      </c>
      <c r="B79" s="45"/>
      <c r="C79" s="26">
        <f>SUM(C80:C120)</f>
        <v>982290</v>
      </c>
      <c r="D79" s="27">
        <f>SUM(D80:D120)</f>
        <v>4500399.3400000008</v>
      </c>
    </row>
    <row r="80" spans="1:4" x14ac:dyDescent="0.35">
      <c r="A80" s="29" t="s">
        <v>121</v>
      </c>
      <c r="B80" s="30" t="s">
        <v>16</v>
      </c>
      <c r="C80" s="31">
        <v>7590</v>
      </c>
      <c r="D80" s="32">
        <v>15711.3</v>
      </c>
    </row>
    <row r="81" spans="1:4" x14ac:dyDescent="0.35">
      <c r="A81" s="29" t="s">
        <v>122</v>
      </c>
      <c r="B81" s="30" t="s">
        <v>123</v>
      </c>
      <c r="C81" s="31">
        <v>1580</v>
      </c>
      <c r="D81" s="32">
        <v>6978.8600000000006</v>
      </c>
    </row>
    <row r="82" spans="1:4" x14ac:dyDescent="0.35">
      <c r="A82" s="29" t="s">
        <v>124</v>
      </c>
      <c r="B82" s="30" t="s">
        <v>125</v>
      </c>
      <c r="C82" s="31">
        <v>5510</v>
      </c>
      <c r="D82" s="32">
        <v>11405.700000000003</v>
      </c>
    </row>
    <row r="83" spans="1:4" x14ac:dyDescent="0.35">
      <c r="A83" s="29" t="s">
        <v>126</v>
      </c>
      <c r="B83" s="30" t="s">
        <v>125</v>
      </c>
      <c r="C83" s="31">
        <v>13720</v>
      </c>
      <c r="D83" s="32">
        <v>21128.799999999996</v>
      </c>
    </row>
    <row r="84" spans="1:4" x14ac:dyDescent="0.35">
      <c r="A84" s="29" t="s">
        <v>127</v>
      </c>
      <c r="B84" s="30" t="s">
        <v>13</v>
      </c>
      <c r="C84" s="31">
        <v>5310</v>
      </c>
      <c r="D84" s="32">
        <v>18138.96</v>
      </c>
    </row>
    <row r="85" spans="1:4" x14ac:dyDescent="0.35">
      <c r="A85" s="29" t="s">
        <v>128</v>
      </c>
      <c r="B85" s="30" t="s">
        <v>129</v>
      </c>
      <c r="C85" s="31">
        <v>5760</v>
      </c>
      <c r="D85" s="32">
        <v>8870.4</v>
      </c>
    </row>
    <row r="86" spans="1:4" x14ac:dyDescent="0.35">
      <c r="A86" s="29" t="s">
        <v>130</v>
      </c>
      <c r="B86" s="30" t="s">
        <v>131</v>
      </c>
      <c r="C86" s="31">
        <v>5490</v>
      </c>
      <c r="D86" s="32">
        <v>8454.5999999999985</v>
      </c>
    </row>
    <row r="87" spans="1:4" x14ac:dyDescent="0.35">
      <c r="A87" s="29" t="s">
        <v>132</v>
      </c>
      <c r="B87" s="30" t="s">
        <v>13</v>
      </c>
      <c r="C87" s="31">
        <v>44430</v>
      </c>
      <c r="D87" s="32">
        <v>207665.82000000012</v>
      </c>
    </row>
    <row r="88" spans="1:4" x14ac:dyDescent="0.35">
      <c r="A88" s="29" t="s">
        <v>133</v>
      </c>
      <c r="B88" s="30" t="s">
        <v>134</v>
      </c>
      <c r="C88" s="31">
        <v>84600</v>
      </c>
      <c r="D88" s="32">
        <v>395420.39999999997</v>
      </c>
    </row>
    <row r="89" spans="1:4" x14ac:dyDescent="0.35">
      <c r="A89" s="29" t="s">
        <v>135</v>
      </c>
      <c r="B89" s="30" t="s">
        <v>136</v>
      </c>
      <c r="C89" s="31">
        <v>25590</v>
      </c>
      <c r="D89" s="32">
        <v>124853.61</v>
      </c>
    </row>
    <row r="90" spans="1:4" x14ac:dyDescent="0.35">
      <c r="A90" s="29" t="s">
        <v>137</v>
      </c>
      <c r="B90" s="30" t="s">
        <v>136</v>
      </c>
      <c r="C90" s="31">
        <v>10910</v>
      </c>
      <c r="D90" s="32">
        <v>53229.89</v>
      </c>
    </row>
    <row r="91" spans="1:4" x14ac:dyDescent="0.35">
      <c r="A91" s="29" t="s">
        <v>138</v>
      </c>
      <c r="B91" s="30" t="s">
        <v>26</v>
      </c>
      <c r="C91" s="31">
        <v>250740</v>
      </c>
      <c r="D91" s="32">
        <v>1171958.7600000002</v>
      </c>
    </row>
    <row r="92" spans="1:4" x14ac:dyDescent="0.35">
      <c r="A92" s="29" t="s">
        <v>139</v>
      </c>
      <c r="B92" s="30" t="s">
        <v>30</v>
      </c>
      <c r="C92" s="31">
        <v>11750</v>
      </c>
      <c r="D92" s="32">
        <v>54919.500000000007</v>
      </c>
    </row>
    <row r="93" spans="1:4" x14ac:dyDescent="0.35">
      <c r="A93" s="29" t="s">
        <v>140</v>
      </c>
      <c r="B93" s="30" t="s">
        <v>40</v>
      </c>
      <c r="C93" s="31">
        <v>46500</v>
      </c>
      <c r="D93" s="32">
        <v>217341.00000000003</v>
      </c>
    </row>
    <row r="94" spans="1:4" x14ac:dyDescent="0.35">
      <c r="A94" s="29" t="s">
        <v>141</v>
      </c>
      <c r="B94" s="30" t="s">
        <v>42</v>
      </c>
      <c r="C94" s="31">
        <v>2610</v>
      </c>
      <c r="D94" s="32">
        <v>12199.14</v>
      </c>
    </row>
    <row r="95" spans="1:4" x14ac:dyDescent="0.35">
      <c r="A95" s="29" t="s">
        <v>142</v>
      </c>
      <c r="B95" s="30" t="s">
        <v>23</v>
      </c>
      <c r="C95" s="31">
        <v>1350</v>
      </c>
      <c r="D95" s="32">
        <v>6586.65</v>
      </c>
    </row>
    <row r="96" spans="1:4" x14ac:dyDescent="0.35">
      <c r="A96" s="29" t="s">
        <v>143</v>
      </c>
      <c r="B96" s="30" t="s">
        <v>38</v>
      </c>
      <c r="C96" s="31">
        <v>50580</v>
      </c>
      <c r="D96" s="32">
        <v>236410.92000000004</v>
      </c>
    </row>
    <row r="97" spans="1:4" x14ac:dyDescent="0.35">
      <c r="A97" s="29" t="s">
        <v>144</v>
      </c>
      <c r="B97" s="30" t="s">
        <v>145</v>
      </c>
      <c r="C97" s="31">
        <v>6120</v>
      </c>
      <c r="D97" s="32">
        <v>29859.48000000001</v>
      </c>
    </row>
    <row r="98" spans="1:4" x14ac:dyDescent="0.35">
      <c r="A98" s="29" t="s">
        <v>146</v>
      </c>
      <c r="B98" s="30" t="s">
        <v>147</v>
      </c>
      <c r="C98" s="31">
        <v>122340</v>
      </c>
      <c r="D98" s="32">
        <v>571817.16000000015</v>
      </c>
    </row>
    <row r="99" spans="1:4" x14ac:dyDescent="0.35">
      <c r="A99" s="29" t="s">
        <v>148</v>
      </c>
      <c r="B99" s="30" t="s">
        <v>149</v>
      </c>
      <c r="C99" s="31">
        <v>270</v>
      </c>
      <c r="D99" s="32">
        <v>1261.98</v>
      </c>
    </row>
    <row r="100" spans="1:4" x14ac:dyDescent="0.35">
      <c r="A100" s="29" t="s">
        <v>150</v>
      </c>
      <c r="B100" s="30" t="s">
        <v>149</v>
      </c>
      <c r="C100" s="31">
        <v>2190</v>
      </c>
      <c r="D100" s="32">
        <v>10236.060000000001</v>
      </c>
    </row>
    <row r="101" spans="1:4" x14ac:dyDescent="0.35">
      <c r="A101" s="29" t="s">
        <v>151</v>
      </c>
      <c r="B101" s="30" t="s">
        <v>152</v>
      </c>
      <c r="C101" s="31">
        <v>36900</v>
      </c>
      <c r="D101" s="32">
        <v>172470.60000000006</v>
      </c>
    </row>
    <row r="102" spans="1:4" x14ac:dyDescent="0.35">
      <c r="A102" s="29" t="s">
        <v>153</v>
      </c>
      <c r="B102" s="30" t="s">
        <v>23</v>
      </c>
      <c r="C102" s="31">
        <v>1500</v>
      </c>
      <c r="D102" s="32">
        <v>7318.5</v>
      </c>
    </row>
    <row r="103" spans="1:4" x14ac:dyDescent="0.35">
      <c r="A103" s="29" t="s">
        <v>154</v>
      </c>
      <c r="B103" s="30" t="s">
        <v>23</v>
      </c>
      <c r="C103" s="31">
        <v>26000</v>
      </c>
      <c r="D103" s="32">
        <v>126853.99999999999</v>
      </c>
    </row>
    <row r="104" spans="1:4" x14ac:dyDescent="0.35">
      <c r="A104" s="29" t="s">
        <v>155</v>
      </c>
      <c r="B104" s="30" t="s">
        <v>156</v>
      </c>
      <c r="C104" s="31">
        <v>6360</v>
      </c>
      <c r="D104" s="32">
        <v>29726.639999999992</v>
      </c>
    </row>
    <row r="105" spans="1:4" x14ac:dyDescent="0.35">
      <c r="A105" s="29" t="s">
        <v>157</v>
      </c>
      <c r="B105" s="30" t="s">
        <v>134</v>
      </c>
      <c r="C105" s="31">
        <v>5070</v>
      </c>
      <c r="D105" s="32">
        <v>23697.18</v>
      </c>
    </row>
    <row r="106" spans="1:4" x14ac:dyDescent="0.35">
      <c r="A106" s="29" t="s">
        <v>158</v>
      </c>
      <c r="B106" s="30" t="s">
        <v>159</v>
      </c>
      <c r="C106" s="31">
        <v>30</v>
      </c>
      <c r="D106" s="32">
        <v>140.22</v>
      </c>
    </row>
    <row r="107" spans="1:4" x14ac:dyDescent="0.35">
      <c r="A107" s="29" t="s">
        <v>160</v>
      </c>
      <c r="B107" s="30" t="s">
        <v>134</v>
      </c>
      <c r="C107" s="31">
        <v>32840</v>
      </c>
      <c r="D107" s="32">
        <v>153494.15999999997</v>
      </c>
    </row>
    <row r="108" spans="1:4" x14ac:dyDescent="0.35">
      <c r="A108" s="29" t="s">
        <v>161</v>
      </c>
      <c r="B108" s="30" t="s">
        <v>51</v>
      </c>
      <c r="C108" s="31">
        <v>2330</v>
      </c>
      <c r="D108" s="32">
        <v>10890.42</v>
      </c>
    </row>
    <row r="109" spans="1:4" x14ac:dyDescent="0.35">
      <c r="A109" s="29" t="s">
        <v>162</v>
      </c>
      <c r="B109" s="30" t="s">
        <v>163</v>
      </c>
      <c r="C109" s="31">
        <v>8190</v>
      </c>
      <c r="D109" s="32">
        <v>38280.05999999999</v>
      </c>
    </row>
    <row r="110" spans="1:4" x14ac:dyDescent="0.35">
      <c r="A110" s="39" t="s">
        <v>1020</v>
      </c>
      <c r="B110" s="43"/>
      <c r="C110" s="43"/>
      <c r="D110" s="40"/>
    </row>
    <row r="111" spans="1:4" x14ac:dyDescent="0.35">
      <c r="A111" s="29" t="s">
        <v>164</v>
      </c>
      <c r="B111" s="30" t="s">
        <v>165</v>
      </c>
      <c r="C111" s="31">
        <v>1470</v>
      </c>
      <c r="D111" s="32">
        <v>7172.1299999999992</v>
      </c>
    </row>
    <row r="112" spans="1:4" x14ac:dyDescent="0.35">
      <c r="A112" s="29" t="s">
        <v>166</v>
      </c>
      <c r="B112" s="30" t="s">
        <v>167</v>
      </c>
      <c r="C112" s="31">
        <v>4530</v>
      </c>
      <c r="D112" s="32">
        <v>22101.870000000006</v>
      </c>
    </row>
    <row r="113" spans="1:4" x14ac:dyDescent="0.35">
      <c r="A113" s="29" t="s">
        <v>168</v>
      </c>
      <c r="B113" s="30" t="s">
        <v>169</v>
      </c>
      <c r="C113" s="31">
        <v>3090</v>
      </c>
      <c r="D113" s="32">
        <v>15076.109999999999</v>
      </c>
    </row>
    <row r="114" spans="1:4" x14ac:dyDescent="0.35">
      <c r="A114" s="29" t="s">
        <v>170</v>
      </c>
      <c r="B114" s="30" t="s">
        <v>9</v>
      </c>
      <c r="C114" s="31">
        <v>33900</v>
      </c>
      <c r="D114" s="32">
        <v>158448.6</v>
      </c>
    </row>
    <row r="115" spans="1:4" x14ac:dyDescent="0.35">
      <c r="A115" s="29" t="s">
        <v>171</v>
      </c>
      <c r="B115" s="30" t="s">
        <v>64</v>
      </c>
      <c r="C115" s="31">
        <v>50070</v>
      </c>
      <c r="D115" s="32">
        <v>234027.18</v>
      </c>
    </row>
    <row r="116" spans="1:4" x14ac:dyDescent="0.35">
      <c r="A116" s="29" t="s">
        <v>172</v>
      </c>
      <c r="B116" s="30" t="s">
        <v>173</v>
      </c>
      <c r="C116" s="31">
        <v>40080</v>
      </c>
      <c r="D116" s="32">
        <v>195550.31999999998</v>
      </c>
    </row>
    <row r="117" spans="1:4" x14ac:dyDescent="0.35">
      <c r="A117" s="29" t="s">
        <v>174</v>
      </c>
      <c r="B117" s="30" t="s">
        <v>175</v>
      </c>
      <c r="C117" s="31">
        <v>3120</v>
      </c>
      <c r="D117" s="32">
        <v>14582.88</v>
      </c>
    </row>
    <row r="118" spans="1:4" x14ac:dyDescent="0.35">
      <c r="A118" s="29" t="s">
        <v>176</v>
      </c>
      <c r="B118" s="30" t="s">
        <v>177</v>
      </c>
      <c r="C118" s="31">
        <v>2850</v>
      </c>
      <c r="D118" s="32">
        <v>13320.899999999996</v>
      </c>
    </row>
    <row r="119" spans="1:4" x14ac:dyDescent="0.35">
      <c r="A119" s="29" t="s">
        <v>178</v>
      </c>
      <c r="B119" s="30" t="s">
        <v>179</v>
      </c>
      <c r="C119" s="31">
        <v>9630</v>
      </c>
      <c r="D119" s="32">
        <v>46984.770000000004</v>
      </c>
    </row>
    <row r="120" spans="1:4" x14ac:dyDescent="0.35">
      <c r="A120" s="29" t="s">
        <v>180</v>
      </c>
      <c r="B120" s="30" t="s">
        <v>179</v>
      </c>
      <c r="C120" s="31">
        <v>9390</v>
      </c>
      <c r="D120" s="32">
        <v>45813.81</v>
      </c>
    </row>
    <row r="121" spans="1:4" x14ac:dyDescent="0.35">
      <c r="A121" s="44" t="s">
        <v>974</v>
      </c>
      <c r="B121" s="45"/>
      <c r="C121" s="26">
        <f>SUM(C122:C155)</f>
        <v>2183630</v>
      </c>
      <c r="D121" s="27">
        <f>SUM(D122:D155)</f>
        <v>14023609.119999997</v>
      </c>
    </row>
    <row r="122" spans="1:4" x14ac:dyDescent="0.35">
      <c r="A122" s="29" t="s">
        <v>181</v>
      </c>
      <c r="B122" s="30" t="s">
        <v>182</v>
      </c>
      <c r="C122" s="31">
        <v>17680</v>
      </c>
      <c r="D122" s="32">
        <v>116299.03999999998</v>
      </c>
    </row>
    <row r="123" spans="1:4" x14ac:dyDescent="0.35">
      <c r="A123" s="29" t="s">
        <v>183</v>
      </c>
      <c r="B123" s="30" t="s">
        <v>184</v>
      </c>
      <c r="C123" s="31">
        <v>30730</v>
      </c>
      <c r="D123" s="32">
        <v>195842.29000000007</v>
      </c>
    </row>
    <row r="124" spans="1:4" x14ac:dyDescent="0.35">
      <c r="A124" s="29" t="s">
        <v>185</v>
      </c>
      <c r="B124" s="30" t="s">
        <v>186</v>
      </c>
      <c r="C124" s="31">
        <v>5840</v>
      </c>
      <c r="D124" s="32">
        <v>37218.319999999992</v>
      </c>
    </row>
    <row r="125" spans="1:4" x14ac:dyDescent="0.35">
      <c r="A125" s="29" t="s">
        <v>187</v>
      </c>
      <c r="B125" s="30" t="s">
        <v>83</v>
      </c>
      <c r="C125" s="31">
        <v>324630</v>
      </c>
      <c r="D125" s="32">
        <v>2068866.99</v>
      </c>
    </row>
    <row r="126" spans="1:4" x14ac:dyDescent="0.35">
      <c r="A126" s="29" t="s">
        <v>188</v>
      </c>
      <c r="B126" s="30" t="s">
        <v>125</v>
      </c>
      <c r="C126" s="31">
        <v>1640</v>
      </c>
      <c r="D126" s="32">
        <v>6428.8000000000011</v>
      </c>
    </row>
    <row r="127" spans="1:4" x14ac:dyDescent="0.35">
      <c r="A127" s="29" t="s">
        <v>189</v>
      </c>
      <c r="B127" s="30" t="s">
        <v>190</v>
      </c>
      <c r="C127" s="31">
        <v>25380</v>
      </c>
      <c r="D127" s="32">
        <v>166949.63999999998</v>
      </c>
    </row>
    <row r="128" spans="1:4" x14ac:dyDescent="0.35">
      <c r="A128" s="29" t="s">
        <v>191</v>
      </c>
      <c r="B128" s="30" t="s">
        <v>30</v>
      </c>
      <c r="C128" s="31">
        <v>31750</v>
      </c>
      <c r="D128" s="32">
        <v>202342.75000000003</v>
      </c>
    </row>
    <row r="129" spans="1:4" x14ac:dyDescent="0.35">
      <c r="A129" s="29" t="s">
        <v>192</v>
      </c>
      <c r="B129" s="30" t="s">
        <v>47</v>
      </c>
      <c r="C129" s="31">
        <v>7410</v>
      </c>
      <c r="D129" s="32">
        <v>47223.930000000015</v>
      </c>
    </row>
    <row r="130" spans="1:4" x14ac:dyDescent="0.35">
      <c r="A130" s="29" t="s">
        <v>193</v>
      </c>
      <c r="B130" s="30" t="s">
        <v>42</v>
      </c>
      <c r="C130" s="31">
        <v>80410</v>
      </c>
      <c r="D130" s="32">
        <v>512452.93</v>
      </c>
    </row>
    <row r="131" spans="1:4" x14ac:dyDescent="0.35">
      <c r="A131" s="29" t="s">
        <v>194</v>
      </c>
      <c r="B131" s="30" t="s">
        <v>88</v>
      </c>
      <c r="C131" s="31">
        <v>34940</v>
      </c>
      <c r="D131" s="32">
        <v>222672.61999999997</v>
      </c>
    </row>
    <row r="132" spans="1:4" x14ac:dyDescent="0.35">
      <c r="A132" s="29" t="s">
        <v>195</v>
      </c>
      <c r="B132" s="30" t="s">
        <v>152</v>
      </c>
      <c r="C132" s="31">
        <v>174070</v>
      </c>
      <c r="D132" s="32">
        <v>1109348.1100000003</v>
      </c>
    </row>
    <row r="133" spans="1:4" x14ac:dyDescent="0.35">
      <c r="A133" s="29" t="s">
        <v>196</v>
      </c>
      <c r="B133" s="30" t="s">
        <v>13</v>
      </c>
      <c r="C133" s="31">
        <v>73350</v>
      </c>
      <c r="D133" s="32">
        <v>467459.55000000005</v>
      </c>
    </row>
    <row r="134" spans="1:4" x14ac:dyDescent="0.35">
      <c r="A134" s="29" t="s">
        <v>197</v>
      </c>
      <c r="B134" s="30" t="s">
        <v>23</v>
      </c>
      <c r="C134" s="31">
        <v>35490</v>
      </c>
      <c r="D134" s="32">
        <v>233453.21999999997</v>
      </c>
    </row>
    <row r="135" spans="1:4" x14ac:dyDescent="0.35">
      <c r="A135" s="29" t="s">
        <v>198</v>
      </c>
      <c r="B135" s="30" t="s">
        <v>134</v>
      </c>
      <c r="C135" s="31">
        <v>114990</v>
      </c>
      <c r="D135" s="32">
        <v>732831.26999999979</v>
      </c>
    </row>
    <row r="136" spans="1:4" x14ac:dyDescent="0.35">
      <c r="A136" s="29" t="s">
        <v>199</v>
      </c>
      <c r="B136" s="30" t="s">
        <v>159</v>
      </c>
      <c r="C136" s="31">
        <v>380</v>
      </c>
      <c r="D136" s="32">
        <v>2421.7400000000002</v>
      </c>
    </row>
    <row r="137" spans="1:4" x14ac:dyDescent="0.35">
      <c r="A137" s="29" t="s">
        <v>200</v>
      </c>
      <c r="B137" s="30" t="s">
        <v>201</v>
      </c>
      <c r="C137" s="31">
        <v>129020</v>
      </c>
      <c r="D137" s="32">
        <v>848693.56000000017</v>
      </c>
    </row>
    <row r="138" spans="1:4" x14ac:dyDescent="0.35">
      <c r="A138" s="29" t="s">
        <v>202</v>
      </c>
      <c r="B138" s="30" t="s">
        <v>203</v>
      </c>
      <c r="C138" s="31">
        <v>189650</v>
      </c>
      <c r="D138" s="32">
        <v>1208639.45</v>
      </c>
    </row>
    <row r="139" spans="1:4" x14ac:dyDescent="0.35">
      <c r="A139" s="29" t="s">
        <v>204</v>
      </c>
      <c r="B139" s="30" t="s">
        <v>205</v>
      </c>
      <c r="C139" s="31">
        <v>98980</v>
      </c>
      <c r="D139" s="32">
        <v>630799.53999999992</v>
      </c>
    </row>
    <row r="140" spans="1:4" x14ac:dyDescent="0.35">
      <c r="A140" s="29" t="s">
        <v>206</v>
      </c>
      <c r="B140" s="30" t="s">
        <v>207</v>
      </c>
      <c r="C140" s="31">
        <v>302560</v>
      </c>
      <c r="D140" s="32">
        <v>1928214.88</v>
      </c>
    </row>
    <row r="141" spans="1:4" x14ac:dyDescent="0.35">
      <c r="A141" s="29" t="s">
        <v>208</v>
      </c>
      <c r="B141" s="30" t="s">
        <v>209</v>
      </c>
      <c r="C141" s="31">
        <v>8870</v>
      </c>
      <c r="D141" s="32">
        <v>58346.859999999986</v>
      </c>
    </row>
    <row r="142" spans="1:4" x14ac:dyDescent="0.35">
      <c r="A142" s="39" t="s">
        <v>1020</v>
      </c>
      <c r="B142" s="43"/>
      <c r="C142" s="43"/>
      <c r="D142" s="40"/>
    </row>
    <row r="143" spans="1:4" x14ac:dyDescent="0.35">
      <c r="A143" s="29" t="s">
        <v>210</v>
      </c>
      <c r="B143" s="30" t="s">
        <v>211</v>
      </c>
      <c r="C143" s="31">
        <v>20750</v>
      </c>
      <c r="D143" s="32">
        <v>136493.50000000003</v>
      </c>
    </row>
    <row r="144" spans="1:4" x14ac:dyDescent="0.35">
      <c r="A144" s="29" t="s">
        <v>212</v>
      </c>
      <c r="B144" s="30" t="s">
        <v>213</v>
      </c>
      <c r="C144" s="31">
        <v>3420</v>
      </c>
      <c r="D144" s="32">
        <v>22496.760000000002</v>
      </c>
    </row>
    <row r="145" spans="1:4" x14ac:dyDescent="0.35">
      <c r="A145" s="29" t="s">
        <v>214</v>
      </c>
      <c r="B145" s="30" t="s">
        <v>215</v>
      </c>
      <c r="C145" s="31">
        <v>50390</v>
      </c>
      <c r="D145" s="32">
        <v>331465.42000000004</v>
      </c>
    </row>
    <row r="146" spans="1:4" x14ac:dyDescent="0.35">
      <c r="A146" s="29" t="s">
        <v>216</v>
      </c>
      <c r="B146" s="30" t="s">
        <v>217</v>
      </c>
      <c r="C146" s="31">
        <v>132290</v>
      </c>
      <c r="D146" s="32">
        <v>870203.61999999976</v>
      </c>
    </row>
    <row r="147" spans="1:4" x14ac:dyDescent="0.35">
      <c r="A147" s="29" t="s">
        <v>218</v>
      </c>
      <c r="B147" s="30" t="s">
        <v>219</v>
      </c>
      <c r="C147" s="31">
        <v>16300</v>
      </c>
      <c r="D147" s="32">
        <v>103879.90000000001</v>
      </c>
    </row>
    <row r="148" spans="1:4" x14ac:dyDescent="0.35">
      <c r="A148" s="29" t="s">
        <v>220</v>
      </c>
      <c r="B148" s="30" t="s">
        <v>221</v>
      </c>
      <c r="C148" s="31">
        <v>58930</v>
      </c>
      <c r="D148" s="32">
        <v>375560.88999999996</v>
      </c>
    </row>
    <row r="149" spans="1:4" x14ac:dyDescent="0.35">
      <c r="A149" s="29" t="s">
        <v>222</v>
      </c>
      <c r="B149" s="30" t="s">
        <v>223</v>
      </c>
      <c r="C149" s="31">
        <v>30</v>
      </c>
      <c r="D149" s="32">
        <v>191.19</v>
      </c>
    </row>
    <row r="150" spans="1:4" x14ac:dyDescent="0.35">
      <c r="A150" s="29" t="s">
        <v>224</v>
      </c>
      <c r="B150" s="30" t="s">
        <v>112</v>
      </c>
      <c r="C150" s="31">
        <v>60830</v>
      </c>
      <c r="D150" s="32">
        <v>387669.59</v>
      </c>
    </row>
    <row r="151" spans="1:4" x14ac:dyDescent="0.35">
      <c r="A151" s="29" t="s">
        <v>225</v>
      </c>
      <c r="B151" s="30" t="s">
        <v>114</v>
      </c>
      <c r="C151" s="31">
        <v>20840</v>
      </c>
      <c r="D151" s="32">
        <v>132813.32</v>
      </c>
    </row>
    <row r="152" spans="1:4" x14ac:dyDescent="0.35">
      <c r="A152" s="29" t="s">
        <v>226</v>
      </c>
      <c r="B152" s="30" t="s">
        <v>227</v>
      </c>
      <c r="C152" s="31">
        <v>106680</v>
      </c>
      <c r="D152" s="32">
        <v>701741.03999999992</v>
      </c>
    </row>
    <row r="153" spans="1:4" x14ac:dyDescent="0.35">
      <c r="A153" s="29" t="s">
        <v>228</v>
      </c>
      <c r="B153" s="30" t="s">
        <v>229</v>
      </c>
      <c r="C153" s="31">
        <v>13240</v>
      </c>
      <c r="D153" s="32">
        <v>87092.719999999987</v>
      </c>
    </row>
    <row r="154" spans="1:4" x14ac:dyDescent="0.35">
      <c r="A154" s="29" t="s">
        <v>230</v>
      </c>
      <c r="B154" s="30" t="s">
        <v>231</v>
      </c>
      <c r="C154" s="31">
        <v>30</v>
      </c>
      <c r="D154" s="32">
        <v>191.19</v>
      </c>
    </row>
    <row r="155" spans="1:4" x14ac:dyDescent="0.35">
      <c r="A155" s="29" t="s">
        <v>232</v>
      </c>
      <c r="B155" s="30" t="s">
        <v>233</v>
      </c>
      <c r="C155" s="31">
        <v>12130</v>
      </c>
      <c r="D155" s="32">
        <v>77304.489999999991</v>
      </c>
    </row>
    <row r="156" spans="1:4" x14ac:dyDescent="0.35">
      <c r="A156" s="39" t="s">
        <v>975</v>
      </c>
      <c r="B156" s="40"/>
      <c r="C156" s="9">
        <f>SUM(C157+C180)</f>
        <v>1017321</v>
      </c>
      <c r="D156" s="14">
        <f>SUM(D157+D180)</f>
        <v>6123624.7699999996</v>
      </c>
    </row>
    <row r="157" spans="1:4" x14ac:dyDescent="0.35">
      <c r="A157" s="44" t="s">
        <v>973</v>
      </c>
      <c r="B157" s="45"/>
      <c r="C157" s="26">
        <f>SUM(C158:C179)</f>
        <v>211366</v>
      </c>
      <c r="D157" s="27">
        <f>SUM(D158:D179)</f>
        <v>987282.14</v>
      </c>
    </row>
    <row r="158" spans="1:4" x14ac:dyDescent="0.35">
      <c r="A158" s="29" t="s">
        <v>234</v>
      </c>
      <c r="B158" s="30" t="s">
        <v>235</v>
      </c>
      <c r="C158" s="31">
        <v>1596</v>
      </c>
      <c r="D158" s="32">
        <v>7458.64</v>
      </c>
    </row>
    <row r="159" spans="1:4" x14ac:dyDescent="0.35">
      <c r="A159" s="29" t="s">
        <v>236</v>
      </c>
      <c r="B159" s="30" t="s">
        <v>16</v>
      </c>
      <c r="C159" s="31">
        <v>8120</v>
      </c>
      <c r="D159" s="32">
        <v>37311.399999999994</v>
      </c>
    </row>
    <row r="160" spans="1:4" x14ac:dyDescent="0.35">
      <c r="A160" s="29" t="s">
        <v>237</v>
      </c>
      <c r="B160" s="30" t="s">
        <v>125</v>
      </c>
      <c r="C160" s="31">
        <v>12050</v>
      </c>
      <c r="D160" s="32">
        <v>56321.699999999983</v>
      </c>
    </row>
    <row r="161" spans="1:4" x14ac:dyDescent="0.35">
      <c r="A161" s="29" t="s">
        <v>238</v>
      </c>
      <c r="B161" s="30" t="s">
        <v>23</v>
      </c>
      <c r="C161" s="31">
        <v>10770</v>
      </c>
      <c r="D161" s="32">
        <v>50338.979999999989</v>
      </c>
    </row>
    <row r="162" spans="1:4" x14ac:dyDescent="0.35">
      <c r="A162" s="29" t="s">
        <v>239</v>
      </c>
      <c r="B162" s="30" t="s">
        <v>23</v>
      </c>
      <c r="C162" s="31">
        <v>13690</v>
      </c>
      <c r="D162" s="32">
        <v>63987.060000000005</v>
      </c>
    </row>
    <row r="163" spans="1:4" x14ac:dyDescent="0.35">
      <c r="A163" s="29" t="s">
        <v>240</v>
      </c>
      <c r="B163" s="30" t="s">
        <v>129</v>
      </c>
      <c r="C163" s="31">
        <v>500</v>
      </c>
      <c r="D163" s="32">
        <v>2337</v>
      </c>
    </row>
    <row r="164" spans="1:4" x14ac:dyDescent="0.35">
      <c r="A164" s="29" t="s">
        <v>241</v>
      </c>
      <c r="B164" s="30" t="s">
        <v>26</v>
      </c>
      <c r="C164" s="31">
        <v>27300</v>
      </c>
      <c r="D164" s="32">
        <v>127600.20000000001</v>
      </c>
    </row>
    <row r="165" spans="1:4" x14ac:dyDescent="0.35">
      <c r="A165" s="29" t="s">
        <v>242</v>
      </c>
      <c r="B165" s="30" t="s">
        <v>40</v>
      </c>
      <c r="C165" s="31">
        <v>3300</v>
      </c>
      <c r="D165" s="32">
        <v>15424.199999999999</v>
      </c>
    </row>
    <row r="166" spans="1:4" x14ac:dyDescent="0.35">
      <c r="A166" s="29" t="s">
        <v>243</v>
      </c>
      <c r="B166" s="30" t="s">
        <v>244</v>
      </c>
      <c r="C166" s="31">
        <v>1540</v>
      </c>
      <c r="D166" s="32">
        <v>7197.96</v>
      </c>
    </row>
    <row r="167" spans="1:4" x14ac:dyDescent="0.35">
      <c r="A167" s="29" t="s">
        <v>245</v>
      </c>
      <c r="B167" s="30" t="s">
        <v>244</v>
      </c>
      <c r="C167" s="31">
        <v>730</v>
      </c>
      <c r="D167" s="32">
        <v>3412.02</v>
      </c>
    </row>
    <row r="168" spans="1:4" x14ac:dyDescent="0.35">
      <c r="A168" s="29" t="s">
        <v>246</v>
      </c>
      <c r="B168" s="30" t="s">
        <v>38</v>
      </c>
      <c r="C168" s="31">
        <v>6460</v>
      </c>
      <c r="D168" s="32">
        <v>30194.039999999997</v>
      </c>
    </row>
    <row r="169" spans="1:4" x14ac:dyDescent="0.35">
      <c r="A169" s="29" t="s">
        <v>247</v>
      </c>
      <c r="B169" s="30" t="s">
        <v>23</v>
      </c>
      <c r="C169" s="31">
        <v>16040</v>
      </c>
      <c r="D169" s="32">
        <v>74970.959999999992</v>
      </c>
    </row>
    <row r="170" spans="1:4" x14ac:dyDescent="0.35">
      <c r="A170" s="29" t="s">
        <v>248</v>
      </c>
      <c r="B170" s="30" t="s">
        <v>23</v>
      </c>
      <c r="C170" s="31">
        <v>12390</v>
      </c>
      <c r="D170" s="32">
        <v>57910.859999999986</v>
      </c>
    </row>
    <row r="171" spans="1:4" x14ac:dyDescent="0.35">
      <c r="A171" s="29" t="s">
        <v>249</v>
      </c>
      <c r="B171" s="30" t="s">
        <v>250</v>
      </c>
      <c r="C171" s="31">
        <v>27210</v>
      </c>
      <c r="D171" s="32">
        <v>127179.54000000002</v>
      </c>
    </row>
    <row r="172" spans="1:4" x14ac:dyDescent="0.35">
      <c r="A172" s="29" t="s">
        <v>251</v>
      </c>
      <c r="B172" s="30" t="s">
        <v>252</v>
      </c>
      <c r="C172" s="31">
        <v>5280</v>
      </c>
      <c r="D172" s="32">
        <v>24678.720000000001</v>
      </c>
    </row>
    <row r="173" spans="1:4" x14ac:dyDescent="0.35">
      <c r="A173" s="29" t="s">
        <v>253</v>
      </c>
      <c r="B173" s="30" t="s">
        <v>152</v>
      </c>
      <c r="C173" s="31">
        <v>12390</v>
      </c>
      <c r="D173" s="32">
        <v>57910.859999999993</v>
      </c>
    </row>
    <row r="174" spans="1:4" x14ac:dyDescent="0.35">
      <c r="A174" s="29" t="s">
        <v>254</v>
      </c>
      <c r="B174" s="30" t="s">
        <v>3</v>
      </c>
      <c r="C174" s="31">
        <v>1020</v>
      </c>
      <c r="D174" s="32">
        <v>4767.4800000000005</v>
      </c>
    </row>
    <row r="175" spans="1:4" x14ac:dyDescent="0.35">
      <c r="A175" s="29" t="s">
        <v>255</v>
      </c>
      <c r="B175" s="30" t="s">
        <v>9</v>
      </c>
      <c r="C175" s="31">
        <v>4110</v>
      </c>
      <c r="D175" s="32">
        <v>19210.140000000003</v>
      </c>
    </row>
    <row r="176" spans="1:4" x14ac:dyDescent="0.35">
      <c r="A176" s="29" t="s">
        <v>256</v>
      </c>
      <c r="B176" s="30" t="s">
        <v>64</v>
      </c>
      <c r="C176" s="31">
        <v>7210</v>
      </c>
      <c r="D176" s="32">
        <v>33699.540000000008</v>
      </c>
    </row>
    <row r="177" spans="1:4" x14ac:dyDescent="0.35">
      <c r="A177" s="29" t="s">
        <v>257</v>
      </c>
      <c r="B177" s="30" t="s">
        <v>258</v>
      </c>
      <c r="C177" s="31">
        <v>26960</v>
      </c>
      <c r="D177" s="32">
        <v>126011.04</v>
      </c>
    </row>
    <row r="178" spans="1:4" x14ac:dyDescent="0.35">
      <c r="A178" s="29" t="s">
        <v>259</v>
      </c>
      <c r="B178" s="30" t="s">
        <v>260</v>
      </c>
      <c r="C178" s="31">
        <v>9160</v>
      </c>
      <c r="D178" s="32">
        <v>42813.84</v>
      </c>
    </row>
    <row r="179" spans="1:4" x14ac:dyDescent="0.35">
      <c r="A179" s="29" t="s">
        <v>261</v>
      </c>
      <c r="B179" s="30" t="s">
        <v>262</v>
      </c>
      <c r="C179" s="31">
        <v>3540</v>
      </c>
      <c r="D179" s="32">
        <v>16545.96</v>
      </c>
    </row>
    <row r="180" spans="1:4" x14ac:dyDescent="0.35">
      <c r="A180" s="44" t="s">
        <v>974</v>
      </c>
      <c r="B180" s="45"/>
      <c r="C180" s="26">
        <f>SUM(C181:C204)</f>
        <v>805955</v>
      </c>
      <c r="D180" s="27">
        <f>SUM(D181:D204)</f>
        <v>5136342.63</v>
      </c>
    </row>
    <row r="181" spans="1:4" x14ac:dyDescent="0.35">
      <c r="A181" s="29" t="s">
        <v>263</v>
      </c>
      <c r="B181" s="30" t="s">
        <v>16</v>
      </c>
      <c r="C181" s="31">
        <v>15470</v>
      </c>
      <c r="D181" s="32">
        <v>98590.310000000027</v>
      </c>
    </row>
    <row r="182" spans="1:4" x14ac:dyDescent="0.35">
      <c r="A182" s="29" t="s">
        <v>264</v>
      </c>
      <c r="B182" s="30" t="s">
        <v>125</v>
      </c>
      <c r="C182" s="31">
        <v>8585</v>
      </c>
      <c r="D182" s="32">
        <v>54703.62</v>
      </c>
    </row>
    <row r="183" spans="1:4" x14ac:dyDescent="0.35">
      <c r="A183" s="29" t="s">
        <v>265</v>
      </c>
      <c r="B183" s="30" t="s">
        <v>19</v>
      </c>
      <c r="C183" s="31">
        <v>53840</v>
      </c>
      <c r="D183" s="32">
        <v>343122.32</v>
      </c>
    </row>
    <row r="184" spans="1:4" x14ac:dyDescent="0.35">
      <c r="A184" s="29" t="s">
        <v>266</v>
      </c>
      <c r="B184" s="30" t="s">
        <v>267</v>
      </c>
      <c r="C184" s="31">
        <v>10060</v>
      </c>
      <c r="D184" s="32">
        <v>64112.38</v>
      </c>
    </row>
    <row r="185" spans="1:4" x14ac:dyDescent="0.35">
      <c r="A185" s="29" t="s">
        <v>268</v>
      </c>
      <c r="B185" s="30" t="s">
        <v>269</v>
      </c>
      <c r="C185" s="31">
        <v>9050</v>
      </c>
      <c r="D185" s="32">
        <v>57675.649999999994</v>
      </c>
    </row>
    <row r="186" spans="1:4" x14ac:dyDescent="0.35">
      <c r="A186" s="29" t="s">
        <v>270</v>
      </c>
      <c r="B186" s="30" t="s">
        <v>88</v>
      </c>
      <c r="C186" s="31">
        <v>34340</v>
      </c>
      <c r="D186" s="32">
        <v>218848.82</v>
      </c>
    </row>
    <row r="187" spans="1:4" x14ac:dyDescent="0.35">
      <c r="A187" s="29" t="s">
        <v>271</v>
      </c>
      <c r="B187" s="30" t="s">
        <v>23</v>
      </c>
      <c r="C187" s="31">
        <v>125140</v>
      </c>
      <c r="D187" s="32">
        <v>797517.21999999986</v>
      </c>
    </row>
    <row r="188" spans="1:4" x14ac:dyDescent="0.35">
      <c r="A188" s="39" t="s">
        <v>1021</v>
      </c>
      <c r="B188" s="43"/>
      <c r="C188" s="43"/>
      <c r="D188" s="40"/>
    </row>
    <row r="189" spans="1:4" x14ac:dyDescent="0.35">
      <c r="A189" s="29" t="s">
        <v>272</v>
      </c>
      <c r="B189" s="30" t="s">
        <v>250</v>
      </c>
      <c r="C189" s="31">
        <v>46820</v>
      </c>
      <c r="D189" s="32">
        <v>298383.86</v>
      </c>
    </row>
    <row r="190" spans="1:4" x14ac:dyDescent="0.35">
      <c r="A190" s="29" t="s">
        <v>273</v>
      </c>
      <c r="B190" s="30" t="s">
        <v>152</v>
      </c>
      <c r="C190" s="31">
        <v>49720</v>
      </c>
      <c r="D190" s="32">
        <v>316865.56</v>
      </c>
    </row>
    <row r="191" spans="1:4" x14ac:dyDescent="0.35">
      <c r="A191" s="29" t="s">
        <v>274</v>
      </c>
      <c r="B191" s="30" t="s">
        <v>19</v>
      </c>
      <c r="C191" s="31">
        <v>23200</v>
      </c>
      <c r="D191" s="32">
        <v>147853.6</v>
      </c>
    </row>
    <row r="192" spans="1:4" x14ac:dyDescent="0.35">
      <c r="A192" s="29" t="s">
        <v>275</v>
      </c>
      <c r="B192" s="30" t="s">
        <v>23</v>
      </c>
      <c r="C192" s="31">
        <v>77880</v>
      </c>
      <c r="D192" s="32">
        <v>496329.24000000005</v>
      </c>
    </row>
    <row r="193" spans="1:4" x14ac:dyDescent="0.35">
      <c r="A193" s="29" t="s">
        <v>276</v>
      </c>
      <c r="B193" s="30" t="s">
        <v>3</v>
      </c>
      <c r="C193" s="31">
        <v>3810</v>
      </c>
      <c r="D193" s="32">
        <v>24281.129999999997</v>
      </c>
    </row>
    <row r="194" spans="1:4" x14ac:dyDescent="0.35">
      <c r="A194" s="29" t="s">
        <v>277</v>
      </c>
      <c r="B194" s="30" t="s">
        <v>278</v>
      </c>
      <c r="C194" s="31">
        <v>17170</v>
      </c>
      <c r="D194" s="32">
        <v>109424.40999999999</v>
      </c>
    </row>
    <row r="195" spans="1:4" x14ac:dyDescent="0.35">
      <c r="A195" s="29" t="s">
        <v>279</v>
      </c>
      <c r="B195" s="30" t="s">
        <v>280</v>
      </c>
      <c r="C195" s="31">
        <v>18040</v>
      </c>
      <c r="D195" s="32">
        <v>114968.92000000001</v>
      </c>
    </row>
    <row r="196" spans="1:4" x14ac:dyDescent="0.35">
      <c r="A196" s="29" t="s">
        <v>281</v>
      </c>
      <c r="B196" s="30" t="s">
        <v>282</v>
      </c>
      <c r="C196" s="31">
        <v>55270</v>
      </c>
      <c r="D196" s="32">
        <v>352235.71000000008</v>
      </c>
    </row>
    <row r="197" spans="1:4" x14ac:dyDescent="0.35">
      <c r="A197" s="29" t="s">
        <v>283</v>
      </c>
      <c r="B197" s="30" t="s">
        <v>284</v>
      </c>
      <c r="C197" s="31">
        <v>4380</v>
      </c>
      <c r="D197" s="32">
        <v>27913.740000000005</v>
      </c>
    </row>
    <row r="198" spans="1:4" x14ac:dyDescent="0.35">
      <c r="A198" s="29" t="s">
        <v>285</v>
      </c>
      <c r="B198" s="30" t="s">
        <v>286</v>
      </c>
      <c r="C198" s="31">
        <v>134320</v>
      </c>
      <c r="D198" s="32">
        <v>856021.3600000001</v>
      </c>
    </row>
    <row r="199" spans="1:4" x14ac:dyDescent="0.35">
      <c r="A199" s="29" t="s">
        <v>287</v>
      </c>
      <c r="B199" s="30" t="s">
        <v>288</v>
      </c>
      <c r="C199" s="31">
        <v>4080</v>
      </c>
      <c r="D199" s="32">
        <v>26001.84</v>
      </c>
    </row>
    <row r="200" spans="1:4" x14ac:dyDescent="0.35">
      <c r="A200" s="29" t="s">
        <v>289</v>
      </c>
      <c r="B200" s="30" t="s">
        <v>112</v>
      </c>
      <c r="C200" s="31">
        <v>13940</v>
      </c>
      <c r="D200" s="32">
        <v>88839.62000000001</v>
      </c>
    </row>
    <row r="201" spans="1:4" x14ac:dyDescent="0.35">
      <c r="A201" s="29" t="s">
        <v>290</v>
      </c>
      <c r="B201" s="30" t="s">
        <v>114</v>
      </c>
      <c r="C201" s="31">
        <v>4930</v>
      </c>
      <c r="D201" s="32">
        <v>31418.89</v>
      </c>
    </row>
    <row r="202" spans="1:4" x14ac:dyDescent="0.35">
      <c r="A202" s="29" t="s">
        <v>291</v>
      </c>
      <c r="B202" s="30" t="s">
        <v>292</v>
      </c>
      <c r="C202" s="31">
        <v>80620</v>
      </c>
      <c r="D202" s="32">
        <v>513791.26</v>
      </c>
    </row>
    <row r="203" spans="1:4" x14ac:dyDescent="0.35">
      <c r="A203" s="29" t="s">
        <v>293</v>
      </c>
      <c r="B203" s="30" t="s">
        <v>294</v>
      </c>
      <c r="C203" s="31">
        <v>11910</v>
      </c>
      <c r="D203" s="32">
        <v>75902.430000000008</v>
      </c>
    </row>
    <row r="204" spans="1:4" x14ac:dyDescent="0.35">
      <c r="A204" s="29" t="s">
        <v>295</v>
      </c>
      <c r="B204" s="30" t="s">
        <v>296</v>
      </c>
      <c r="C204" s="31">
        <v>3380</v>
      </c>
      <c r="D204" s="32">
        <v>21540.74</v>
      </c>
    </row>
    <row r="205" spans="1:4" x14ac:dyDescent="0.35">
      <c r="A205" s="39" t="s">
        <v>976</v>
      </c>
      <c r="B205" s="40"/>
      <c r="C205" s="9">
        <f>SUM(C206+C228+C238+C267+C283)</f>
        <v>1962663</v>
      </c>
      <c r="D205" s="14">
        <f>SUM(D206+D228+D238+D267+D283)</f>
        <v>10306761.510000002</v>
      </c>
    </row>
    <row r="206" spans="1:4" x14ac:dyDescent="0.35">
      <c r="A206" s="44" t="s">
        <v>977</v>
      </c>
      <c r="B206" s="45"/>
      <c r="C206" s="26">
        <f>SUM(C207:C227)</f>
        <v>488090</v>
      </c>
      <c r="D206" s="27">
        <f>SUM(D207:D227)</f>
        <v>2021638.4600000002</v>
      </c>
    </row>
    <row r="207" spans="1:4" x14ac:dyDescent="0.35">
      <c r="A207" s="29" t="s">
        <v>297</v>
      </c>
      <c r="B207" s="30" t="s">
        <v>298</v>
      </c>
      <c r="C207" s="31">
        <v>47365</v>
      </c>
      <c r="D207" s="32">
        <v>196185.83000000002</v>
      </c>
    </row>
    <row r="208" spans="1:4" x14ac:dyDescent="0.35">
      <c r="A208" s="29" t="s">
        <v>299</v>
      </c>
      <c r="B208" s="30" t="s">
        <v>300</v>
      </c>
      <c r="C208" s="31">
        <v>86860</v>
      </c>
      <c r="D208" s="32">
        <v>359774.11999999994</v>
      </c>
    </row>
    <row r="209" spans="1:4" x14ac:dyDescent="0.35">
      <c r="A209" s="29" t="s">
        <v>301</v>
      </c>
      <c r="B209" s="30" t="s">
        <v>300</v>
      </c>
      <c r="C209" s="31">
        <v>50205</v>
      </c>
      <c r="D209" s="32">
        <v>207949.11000000007</v>
      </c>
    </row>
    <row r="210" spans="1:4" x14ac:dyDescent="0.35">
      <c r="A210" s="29" t="s">
        <v>302</v>
      </c>
      <c r="B210" s="30" t="s">
        <v>303</v>
      </c>
      <c r="C210" s="31">
        <v>4555</v>
      </c>
      <c r="D210" s="32">
        <v>18866.810000000005</v>
      </c>
    </row>
    <row r="211" spans="1:4" x14ac:dyDescent="0.35">
      <c r="A211" s="29" t="s">
        <v>304</v>
      </c>
      <c r="B211" s="30" t="s">
        <v>303</v>
      </c>
      <c r="C211" s="31">
        <v>1505</v>
      </c>
      <c r="D211" s="32">
        <v>6233.7100000000009</v>
      </c>
    </row>
    <row r="212" spans="1:4" x14ac:dyDescent="0.35">
      <c r="A212" s="29" t="s">
        <v>305</v>
      </c>
      <c r="B212" s="30" t="s">
        <v>306</v>
      </c>
      <c r="C212" s="31">
        <v>1055</v>
      </c>
      <c r="D212" s="32">
        <v>4369.8100000000004</v>
      </c>
    </row>
    <row r="213" spans="1:4" x14ac:dyDescent="0.35">
      <c r="A213" s="29" t="s">
        <v>307</v>
      </c>
      <c r="B213" s="30" t="s">
        <v>308</v>
      </c>
      <c r="C213" s="31">
        <v>69835</v>
      </c>
      <c r="D213" s="32">
        <v>289256.57</v>
      </c>
    </row>
    <row r="214" spans="1:4" x14ac:dyDescent="0.35">
      <c r="A214" s="29" t="s">
        <v>309</v>
      </c>
      <c r="B214" s="30" t="s">
        <v>28</v>
      </c>
      <c r="C214" s="31">
        <v>20155</v>
      </c>
      <c r="D214" s="32">
        <v>83482.010000000009</v>
      </c>
    </row>
    <row r="215" spans="1:4" x14ac:dyDescent="0.35">
      <c r="A215" s="29" t="s">
        <v>310</v>
      </c>
      <c r="B215" s="30" t="s">
        <v>311</v>
      </c>
      <c r="C215" s="31">
        <v>5650</v>
      </c>
      <c r="D215" s="32">
        <v>23396.649999999998</v>
      </c>
    </row>
    <row r="216" spans="1:4" x14ac:dyDescent="0.35">
      <c r="A216" s="29" t="s">
        <v>312</v>
      </c>
      <c r="B216" s="30" t="s">
        <v>311</v>
      </c>
      <c r="C216" s="31">
        <v>2720</v>
      </c>
      <c r="D216" s="32">
        <v>11263.519999999999</v>
      </c>
    </row>
    <row r="217" spans="1:4" x14ac:dyDescent="0.35">
      <c r="A217" s="29" t="s">
        <v>313</v>
      </c>
      <c r="B217" s="30" t="s">
        <v>314</v>
      </c>
      <c r="C217" s="31">
        <v>46295</v>
      </c>
      <c r="D217" s="32">
        <v>191753.89</v>
      </c>
    </row>
    <row r="218" spans="1:4" x14ac:dyDescent="0.35">
      <c r="A218" s="29" t="s">
        <v>315</v>
      </c>
      <c r="B218" s="30" t="s">
        <v>300</v>
      </c>
      <c r="C218" s="31">
        <v>10400</v>
      </c>
      <c r="D218" s="32">
        <v>43066.399999999994</v>
      </c>
    </row>
    <row r="219" spans="1:4" x14ac:dyDescent="0.35">
      <c r="A219" s="29" t="s">
        <v>316</v>
      </c>
      <c r="B219" s="30" t="s">
        <v>317</v>
      </c>
      <c r="C219" s="31">
        <v>12245</v>
      </c>
      <c r="D219" s="32">
        <v>50718.789999999994</v>
      </c>
    </row>
    <row r="220" spans="1:4" x14ac:dyDescent="0.35">
      <c r="A220" s="29" t="s">
        <v>318</v>
      </c>
      <c r="B220" s="30" t="s">
        <v>36</v>
      </c>
      <c r="C220" s="31">
        <v>47540</v>
      </c>
      <c r="D220" s="32">
        <v>196910.68000000002</v>
      </c>
    </row>
    <row r="221" spans="1:4" x14ac:dyDescent="0.35">
      <c r="A221" s="29" t="s">
        <v>319</v>
      </c>
      <c r="B221" s="30" t="s">
        <v>320</v>
      </c>
      <c r="C221" s="31">
        <v>9970</v>
      </c>
      <c r="D221" s="32">
        <v>41285.769999999997</v>
      </c>
    </row>
    <row r="222" spans="1:4" x14ac:dyDescent="0.35">
      <c r="A222" s="29" t="s">
        <v>321</v>
      </c>
      <c r="B222" s="30" t="s">
        <v>322</v>
      </c>
      <c r="C222" s="31">
        <v>1580</v>
      </c>
      <c r="D222" s="32">
        <v>6542.7799999999988</v>
      </c>
    </row>
    <row r="223" spans="1:4" x14ac:dyDescent="0.35">
      <c r="A223" s="29" t="s">
        <v>323</v>
      </c>
      <c r="B223" s="30" t="s">
        <v>324</v>
      </c>
      <c r="C223" s="31">
        <v>755</v>
      </c>
      <c r="D223" s="32">
        <v>3127.2100000000005</v>
      </c>
    </row>
    <row r="224" spans="1:4" x14ac:dyDescent="0.35">
      <c r="A224" s="29" t="s">
        <v>325</v>
      </c>
      <c r="B224" s="30" t="s">
        <v>326</v>
      </c>
      <c r="C224" s="31">
        <v>11180</v>
      </c>
      <c r="D224" s="32">
        <v>46307.56</v>
      </c>
    </row>
    <row r="225" spans="1:4" x14ac:dyDescent="0.35">
      <c r="A225" s="29" t="s">
        <v>327</v>
      </c>
      <c r="B225" s="30" t="s">
        <v>328</v>
      </c>
      <c r="C225" s="31">
        <v>6740</v>
      </c>
      <c r="D225" s="32">
        <v>27917.079999999998</v>
      </c>
    </row>
    <row r="226" spans="1:4" x14ac:dyDescent="0.35">
      <c r="A226" s="29" t="s">
        <v>329</v>
      </c>
      <c r="B226" s="30" t="s">
        <v>330</v>
      </c>
      <c r="C226" s="31">
        <v>39635</v>
      </c>
      <c r="D226" s="32">
        <v>164168.16999999998</v>
      </c>
    </row>
    <row r="227" spans="1:4" x14ac:dyDescent="0.35">
      <c r="A227" s="29" t="s">
        <v>331</v>
      </c>
      <c r="B227" s="30" t="s">
        <v>332</v>
      </c>
      <c r="C227" s="31">
        <v>11845</v>
      </c>
      <c r="D227" s="32">
        <v>49061.990000000005</v>
      </c>
    </row>
    <row r="228" spans="1:4" x14ac:dyDescent="0.35">
      <c r="A228" s="44" t="s">
        <v>978</v>
      </c>
      <c r="B228" s="45"/>
      <c r="C228" s="26">
        <f>SUM(C229:C236)</f>
        <v>340012</v>
      </c>
      <c r="D228" s="27">
        <f>SUM(D229:D236)</f>
        <v>1612336.9000000001</v>
      </c>
    </row>
    <row r="229" spans="1:4" x14ac:dyDescent="0.35">
      <c r="A229" s="29" t="s">
        <v>333</v>
      </c>
      <c r="B229" s="30" t="s">
        <v>300</v>
      </c>
      <c r="C229" s="31">
        <v>10720</v>
      </c>
      <c r="D229" s="32">
        <v>50834.239999999998</v>
      </c>
    </row>
    <row r="230" spans="1:4" x14ac:dyDescent="0.35">
      <c r="A230" s="29" t="s">
        <v>334</v>
      </c>
      <c r="B230" s="30" t="s">
        <v>335</v>
      </c>
      <c r="C230" s="31">
        <v>22740</v>
      </c>
      <c r="D230" s="32">
        <v>107833.08</v>
      </c>
    </row>
    <row r="231" spans="1:4" x14ac:dyDescent="0.35">
      <c r="A231" s="29" t="s">
        <v>336</v>
      </c>
      <c r="B231" s="30" t="s">
        <v>337</v>
      </c>
      <c r="C231" s="31">
        <v>7810</v>
      </c>
      <c r="D231" s="32">
        <v>37035.019999999997</v>
      </c>
    </row>
    <row r="232" spans="1:4" x14ac:dyDescent="0.35">
      <c r="A232" s="29" t="s">
        <v>338</v>
      </c>
      <c r="B232" s="30" t="s">
        <v>339</v>
      </c>
      <c r="C232" s="31">
        <v>43400</v>
      </c>
      <c r="D232" s="32">
        <v>205802.80000000002</v>
      </c>
    </row>
    <row r="233" spans="1:4" x14ac:dyDescent="0.35">
      <c r="A233" s="29" t="s">
        <v>340</v>
      </c>
      <c r="B233" s="30" t="s">
        <v>339</v>
      </c>
      <c r="C233" s="31">
        <v>151112</v>
      </c>
      <c r="D233" s="32">
        <v>716573.10000000009</v>
      </c>
    </row>
    <row r="234" spans="1:4" x14ac:dyDescent="0.35">
      <c r="A234" s="29" t="s">
        <v>341</v>
      </c>
      <c r="B234" s="30" t="s">
        <v>342</v>
      </c>
      <c r="C234" s="31">
        <v>5655</v>
      </c>
      <c r="D234" s="32">
        <v>26816.010000000006</v>
      </c>
    </row>
    <row r="235" spans="1:4" x14ac:dyDescent="0.35">
      <c r="A235" s="29" t="s">
        <v>343</v>
      </c>
      <c r="B235" s="30" t="s">
        <v>344</v>
      </c>
      <c r="C235" s="31">
        <v>87200</v>
      </c>
      <c r="D235" s="32">
        <v>413502.39999999997</v>
      </c>
    </row>
    <row r="236" spans="1:4" x14ac:dyDescent="0.35">
      <c r="A236" s="29" t="s">
        <v>345</v>
      </c>
      <c r="B236" s="30" t="s">
        <v>346</v>
      </c>
      <c r="C236" s="31">
        <v>11375</v>
      </c>
      <c r="D236" s="32">
        <v>53940.25</v>
      </c>
    </row>
    <row r="237" spans="1:4" x14ac:dyDescent="0.35">
      <c r="A237" s="39" t="s">
        <v>1022</v>
      </c>
      <c r="B237" s="43"/>
      <c r="C237" s="43"/>
      <c r="D237" s="40"/>
    </row>
    <row r="238" spans="1:4" x14ac:dyDescent="0.35">
      <c r="A238" s="44" t="s">
        <v>979</v>
      </c>
      <c r="B238" s="45"/>
      <c r="C238" s="26">
        <f>SUM(C239:C266)</f>
        <v>676551</v>
      </c>
      <c r="D238" s="27">
        <f>SUM(D239:D266)</f>
        <v>3951045.1700000004</v>
      </c>
    </row>
    <row r="239" spans="1:4" x14ac:dyDescent="0.35">
      <c r="A239" s="29" t="s">
        <v>347</v>
      </c>
      <c r="B239" s="30" t="s">
        <v>3</v>
      </c>
      <c r="C239" s="31">
        <v>8784</v>
      </c>
      <c r="D239" s="32">
        <v>51298.559999999998</v>
      </c>
    </row>
    <row r="240" spans="1:4" x14ac:dyDescent="0.35">
      <c r="A240" s="29" t="s">
        <v>348</v>
      </c>
      <c r="B240" s="30" t="s">
        <v>3</v>
      </c>
      <c r="C240" s="31">
        <v>33728</v>
      </c>
      <c r="D240" s="32">
        <v>196971.52000000002</v>
      </c>
    </row>
    <row r="241" spans="1:4" x14ac:dyDescent="0.35">
      <c r="A241" s="29" t="s">
        <v>349</v>
      </c>
      <c r="B241" s="30" t="s">
        <v>300</v>
      </c>
      <c r="C241" s="31">
        <v>27740</v>
      </c>
      <c r="D241" s="32">
        <v>162001.59999999998</v>
      </c>
    </row>
    <row r="242" spans="1:4" x14ac:dyDescent="0.35">
      <c r="A242" s="29" t="s">
        <v>350</v>
      </c>
      <c r="B242" s="30" t="s">
        <v>308</v>
      </c>
      <c r="C242" s="31">
        <v>39215</v>
      </c>
      <c r="D242" s="32">
        <v>229015.6</v>
      </c>
    </row>
    <row r="243" spans="1:4" x14ac:dyDescent="0.35">
      <c r="A243" s="29" t="s">
        <v>351</v>
      </c>
      <c r="B243" s="30" t="s">
        <v>308</v>
      </c>
      <c r="C243" s="31">
        <v>15030</v>
      </c>
      <c r="D243" s="32">
        <v>87775.199999999983</v>
      </c>
    </row>
    <row r="244" spans="1:4" x14ac:dyDescent="0.35">
      <c r="A244" s="29" t="s">
        <v>352</v>
      </c>
      <c r="B244" s="30" t="s">
        <v>3</v>
      </c>
      <c r="C244" s="31">
        <v>11192</v>
      </c>
      <c r="D244" s="32">
        <v>65361.280000000006</v>
      </c>
    </row>
    <row r="245" spans="1:4" x14ac:dyDescent="0.35">
      <c r="A245" s="29" t="s">
        <v>353</v>
      </c>
      <c r="B245" s="30" t="s">
        <v>354</v>
      </c>
      <c r="C245" s="31">
        <v>36345</v>
      </c>
      <c r="D245" s="32">
        <v>212254.79999999993</v>
      </c>
    </row>
    <row r="246" spans="1:4" x14ac:dyDescent="0.35">
      <c r="A246" s="29" t="s">
        <v>355</v>
      </c>
      <c r="B246" s="30" t="s">
        <v>311</v>
      </c>
      <c r="C246" s="31">
        <v>3630</v>
      </c>
      <c r="D246" s="32">
        <v>21195.570000000003</v>
      </c>
    </row>
    <row r="247" spans="1:4" x14ac:dyDescent="0.35">
      <c r="A247" s="29" t="s">
        <v>356</v>
      </c>
      <c r="B247" s="30" t="s">
        <v>311</v>
      </c>
      <c r="C247" s="31">
        <v>2130</v>
      </c>
      <c r="D247" s="32">
        <v>12437.070000000002</v>
      </c>
    </row>
    <row r="248" spans="1:4" x14ac:dyDescent="0.35">
      <c r="A248" s="29" t="s">
        <v>357</v>
      </c>
      <c r="B248" s="30" t="s">
        <v>314</v>
      </c>
      <c r="C248" s="31">
        <v>23985</v>
      </c>
      <c r="D248" s="32">
        <v>140072.4</v>
      </c>
    </row>
    <row r="249" spans="1:4" x14ac:dyDescent="0.35">
      <c r="A249" s="29" t="s">
        <v>358</v>
      </c>
      <c r="B249" s="30" t="s">
        <v>317</v>
      </c>
      <c r="C249" s="31">
        <v>6875</v>
      </c>
      <c r="D249" s="32">
        <v>40150</v>
      </c>
    </row>
    <row r="250" spans="1:4" x14ac:dyDescent="0.35">
      <c r="A250" s="29" t="s">
        <v>359</v>
      </c>
      <c r="B250" s="30" t="s">
        <v>360</v>
      </c>
      <c r="C250" s="31">
        <v>20555</v>
      </c>
      <c r="D250" s="32">
        <v>120041.2</v>
      </c>
    </row>
    <row r="251" spans="1:4" x14ac:dyDescent="0.35">
      <c r="A251" s="29" t="s">
        <v>361</v>
      </c>
      <c r="B251" s="30" t="s">
        <v>360</v>
      </c>
      <c r="C251" s="31">
        <v>17202</v>
      </c>
      <c r="D251" s="32">
        <v>100459.68000000002</v>
      </c>
    </row>
    <row r="252" spans="1:4" x14ac:dyDescent="0.35">
      <c r="A252" s="29" t="s">
        <v>362</v>
      </c>
      <c r="B252" s="30" t="s">
        <v>300</v>
      </c>
      <c r="C252" s="31">
        <v>6910</v>
      </c>
      <c r="D252" s="32">
        <v>40347.489999999983</v>
      </c>
    </row>
    <row r="253" spans="1:4" x14ac:dyDescent="0.35">
      <c r="A253" s="29" t="s">
        <v>363</v>
      </c>
      <c r="B253" s="30" t="s">
        <v>364</v>
      </c>
      <c r="C253" s="31">
        <v>47120</v>
      </c>
      <c r="D253" s="32">
        <v>275180.80000000005</v>
      </c>
    </row>
    <row r="254" spans="1:4" x14ac:dyDescent="0.35">
      <c r="A254" s="29" t="s">
        <v>365</v>
      </c>
      <c r="B254" s="30" t="s">
        <v>366</v>
      </c>
      <c r="C254" s="31">
        <v>30850</v>
      </c>
      <c r="D254" s="32">
        <v>180163.99999999997</v>
      </c>
    </row>
    <row r="255" spans="1:4" x14ac:dyDescent="0.35">
      <c r="A255" s="29" t="s">
        <v>367</v>
      </c>
      <c r="B255" s="30" t="s">
        <v>368</v>
      </c>
      <c r="C255" s="31">
        <v>11480</v>
      </c>
      <c r="D255" s="32">
        <v>67043.199999999983</v>
      </c>
    </row>
    <row r="256" spans="1:4" x14ac:dyDescent="0.35">
      <c r="A256" s="29" t="s">
        <v>369</v>
      </c>
      <c r="B256" s="30" t="s">
        <v>370</v>
      </c>
      <c r="C256" s="31">
        <v>125890</v>
      </c>
      <c r="D256" s="32">
        <v>735197.60000000009</v>
      </c>
    </row>
    <row r="257" spans="1:4" x14ac:dyDescent="0.35">
      <c r="A257" s="29" t="s">
        <v>371</v>
      </c>
      <c r="B257" s="30" t="s">
        <v>372</v>
      </c>
      <c r="C257" s="31">
        <v>99305</v>
      </c>
      <c r="D257" s="32">
        <v>579941.19999999984</v>
      </c>
    </row>
    <row r="258" spans="1:4" x14ac:dyDescent="0.35">
      <c r="A258" s="29" t="s">
        <v>373</v>
      </c>
      <c r="B258" s="30" t="s">
        <v>328</v>
      </c>
      <c r="C258" s="31">
        <v>3430</v>
      </c>
      <c r="D258" s="32">
        <v>20031.199999999997</v>
      </c>
    </row>
    <row r="259" spans="1:4" x14ac:dyDescent="0.35">
      <c r="A259" s="29" t="s">
        <v>374</v>
      </c>
      <c r="B259" s="30" t="s">
        <v>324</v>
      </c>
      <c r="C259" s="31">
        <v>210</v>
      </c>
      <c r="D259" s="32">
        <v>1226.3999999999999</v>
      </c>
    </row>
    <row r="260" spans="1:4" x14ac:dyDescent="0.35">
      <c r="A260" s="29" t="s">
        <v>375</v>
      </c>
      <c r="B260" s="30" t="s">
        <v>326</v>
      </c>
      <c r="C260" s="31">
        <v>7330</v>
      </c>
      <c r="D260" s="32">
        <v>42807.200000000004</v>
      </c>
    </row>
    <row r="261" spans="1:4" x14ac:dyDescent="0.35">
      <c r="A261" s="29" t="s">
        <v>376</v>
      </c>
      <c r="B261" s="30" t="s">
        <v>377</v>
      </c>
      <c r="C261" s="31">
        <v>8255</v>
      </c>
      <c r="D261" s="32">
        <v>48209.19999999999</v>
      </c>
    </row>
    <row r="262" spans="1:4" x14ac:dyDescent="0.35">
      <c r="A262" s="29" t="s">
        <v>378</v>
      </c>
      <c r="B262" s="30" t="s">
        <v>379</v>
      </c>
      <c r="C262" s="31">
        <v>2695</v>
      </c>
      <c r="D262" s="32">
        <v>15738.8</v>
      </c>
    </row>
    <row r="263" spans="1:4" x14ac:dyDescent="0.35">
      <c r="A263" s="29" t="s">
        <v>380</v>
      </c>
      <c r="B263" s="30" t="s">
        <v>381</v>
      </c>
      <c r="C263" s="31">
        <v>28505</v>
      </c>
      <c r="D263" s="32">
        <v>166469.19999999998</v>
      </c>
    </row>
    <row r="264" spans="1:4" x14ac:dyDescent="0.35">
      <c r="A264" s="29" t="s">
        <v>382</v>
      </c>
      <c r="B264" s="30" t="s">
        <v>383</v>
      </c>
      <c r="C264" s="31">
        <v>21180</v>
      </c>
      <c r="D264" s="32">
        <v>123691.20000000001</v>
      </c>
    </row>
    <row r="265" spans="1:4" x14ac:dyDescent="0.35">
      <c r="A265" s="29" t="s">
        <v>384</v>
      </c>
      <c r="B265" s="30" t="s">
        <v>385</v>
      </c>
      <c r="C265" s="31">
        <v>27280</v>
      </c>
      <c r="D265" s="32">
        <v>159315.20000000004</v>
      </c>
    </row>
    <row r="266" spans="1:4" x14ac:dyDescent="0.35">
      <c r="A266" s="29" t="s">
        <v>386</v>
      </c>
      <c r="B266" s="30" t="s">
        <v>387</v>
      </c>
      <c r="C266" s="31">
        <v>9700</v>
      </c>
      <c r="D266" s="32">
        <v>56648</v>
      </c>
    </row>
    <row r="267" spans="1:4" x14ac:dyDescent="0.35">
      <c r="A267" s="44" t="s">
        <v>980</v>
      </c>
      <c r="B267" s="45"/>
      <c r="C267" s="26">
        <f>SUM(C268:C282)</f>
        <v>256480</v>
      </c>
      <c r="D267" s="27">
        <f>SUM(D268:D282)</f>
        <v>1325138.08</v>
      </c>
    </row>
    <row r="268" spans="1:4" x14ac:dyDescent="0.35">
      <c r="A268" s="29" t="s">
        <v>388</v>
      </c>
      <c r="B268" s="30" t="s">
        <v>389</v>
      </c>
      <c r="C268" s="31">
        <v>750</v>
      </c>
      <c r="D268" s="32">
        <v>3753.7500000000005</v>
      </c>
    </row>
    <row r="269" spans="1:4" x14ac:dyDescent="0.35">
      <c r="A269" s="39" t="s">
        <v>1022</v>
      </c>
      <c r="B269" s="43"/>
      <c r="C269" s="43"/>
      <c r="D269" s="40"/>
    </row>
    <row r="270" spans="1:4" x14ac:dyDescent="0.35">
      <c r="A270" s="29" t="s">
        <v>390</v>
      </c>
      <c r="B270" s="30" t="s">
        <v>391</v>
      </c>
      <c r="C270" s="31">
        <v>22970</v>
      </c>
      <c r="D270" s="32">
        <v>114964.85</v>
      </c>
    </row>
    <row r="271" spans="1:4" x14ac:dyDescent="0.35">
      <c r="A271" s="29" t="s">
        <v>392</v>
      </c>
      <c r="B271" s="30" t="s">
        <v>391</v>
      </c>
      <c r="C271" s="31">
        <v>37080</v>
      </c>
      <c r="D271" s="32">
        <v>185585.40000000002</v>
      </c>
    </row>
    <row r="272" spans="1:4" x14ac:dyDescent="0.35">
      <c r="A272" s="29" t="s">
        <v>393</v>
      </c>
      <c r="B272" s="30" t="s">
        <v>391</v>
      </c>
      <c r="C272" s="31">
        <v>550</v>
      </c>
      <c r="D272" s="32">
        <v>2752.7499999999995</v>
      </c>
    </row>
    <row r="273" spans="1:4" x14ac:dyDescent="0.35">
      <c r="A273" s="29" t="s">
        <v>394</v>
      </c>
      <c r="B273" s="30" t="s">
        <v>391</v>
      </c>
      <c r="C273" s="31">
        <v>1810</v>
      </c>
      <c r="D273" s="32">
        <v>9059.0500000000011</v>
      </c>
    </row>
    <row r="274" spans="1:4" x14ac:dyDescent="0.35">
      <c r="A274" s="29" t="s">
        <v>395</v>
      </c>
      <c r="B274" s="30" t="s">
        <v>389</v>
      </c>
      <c r="C274" s="31">
        <v>520</v>
      </c>
      <c r="D274" s="32">
        <v>2720.6400000000003</v>
      </c>
    </row>
    <row r="275" spans="1:4" x14ac:dyDescent="0.35">
      <c r="A275" s="29" t="s">
        <v>396</v>
      </c>
      <c r="B275" s="30" t="s">
        <v>397</v>
      </c>
      <c r="C275" s="31">
        <v>2430</v>
      </c>
      <c r="D275" s="32">
        <v>12174.299999999997</v>
      </c>
    </row>
    <row r="276" spans="1:4" x14ac:dyDescent="0.35">
      <c r="A276" s="29" t="s">
        <v>398</v>
      </c>
      <c r="B276" s="30" t="s">
        <v>399</v>
      </c>
      <c r="C276" s="31">
        <v>59755</v>
      </c>
      <c r="D276" s="32">
        <v>312638.16000000003</v>
      </c>
    </row>
    <row r="277" spans="1:4" x14ac:dyDescent="0.35">
      <c r="A277" s="29" t="s">
        <v>400</v>
      </c>
      <c r="B277" s="30" t="s">
        <v>397</v>
      </c>
      <c r="C277" s="31">
        <v>22660</v>
      </c>
      <c r="D277" s="32">
        <v>118557.11999999998</v>
      </c>
    </row>
    <row r="278" spans="1:4" x14ac:dyDescent="0.35">
      <c r="A278" s="29" t="s">
        <v>401</v>
      </c>
      <c r="B278" s="30" t="s">
        <v>389</v>
      </c>
      <c r="C278" s="31">
        <v>11960</v>
      </c>
      <c r="D278" s="32">
        <v>62574.719999999987</v>
      </c>
    </row>
    <row r="279" spans="1:4" x14ac:dyDescent="0.35">
      <c r="A279" s="29" t="s">
        <v>402</v>
      </c>
      <c r="B279" s="30" t="s">
        <v>403</v>
      </c>
      <c r="C279" s="31">
        <v>255</v>
      </c>
      <c r="D279" s="32">
        <v>1277.5500000000002</v>
      </c>
    </row>
    <row r="280" spans="1:4" x14ac:dyDescent="0.35">
      <c r="A280" s="29" t="s">
        <v>404</v>
      </c>
      <c r="B280" s="30" t="s">
        <v>405</v>
      </c>
      <c r="C280" s="31">
        <v>4050</v>
      </c>
      <c r="D280" s="32">
        <v>21189.599999999995</v>
      </c>
    </row>
    <row r="281" spans="1:4" x14ac:dyDescent="0.35">
      <c r="A281" s="29" t="s">
        <v>406</v>
      </c>
      <c r="B281" s="30" t="s">
        <v>403</v>
      </c>
      <c r="C281" s="31">
        <v>8070</v>
      </c>
      <c r="D281" s="32">
        <v>40390.35</v>
      </c>
    </row>
    <row r="282" spans="1:4" x14ac:dyDescent="0.35">
      <c r="A282" s="29" t="s">
        <v>407</v>
      </c>
      <c r="B282" s="30" t="s">
        <v>36</v>
      </c>
      <c r="C282" s="31">
        <v>83620</v>
      </c>
      <c r="D282" s="32">
        <v>437499.84000000014</v>
      </c>
    </row>
    <row r="283" spans="1:4" x14ac:dyDescent="0.35">
      <c r="A283" s="44" t="s">
        <v>981</v>
      </c>
      <c r="B283" s="45"/>
      <c r="C283" s="26">
        <f>SUM(C284:C291)</f>
        <v>201530</v>
      </c>
      <c r="D283" s="27">
        <f>SUM(D284:D291)</f>
        <v>1396602.9</v>
      </c>
    </row>
    <row r="284" spans="1:4" x14ac:dyDescent="0.35">
      <c r="A284" s="29" t="s">
        <v>408</v>
      </c>
      <c r="B284" s="30" t="s">
        <v>391</v>
      </c>
      <c r="C284" s="31">
        <v>39070</v>
      </c>
      <c r="D284" s="32">
        <v>270755.09999999998</v>
      </c>
    </row>
    <row r="285" spans="1:4" x14ac:dyDescent="0.35">
      <c r="A285" s="29" t="s">
        <v>409</v>
      </c>
      <c r="B285" s="30" t="s">
        <v>403</v>
      </c>
      <c r="C285" s="31">
        <v>930</v>
      </c>
      <c r="D285" s="32">
        <v>6444.9000000000015</v>
      </c>
    </row>
    <row r="286" spans="1:4" x14ac:dyDescent="0.35">
      <c r="A286" s="29" t="s">
        <v>410</v>
      </c>
      <c r="B286" s="30" t="s">
        <v>399</v>
      </c>
      <c r="C286" s="31">
        <v>34220</v>
      </c>
      <c r="D286" s="32">
        <v>237144.60000000003</v>
      </c>
    </row>
    <row r="287" spans="1:4" x14ac:dyDescent="0.35">
      <c r="A287" s="29" t="s">
        <v>411</v>
      </c>
      <c r="B287" s="30" t="s">
        <v>403</v>
      </c>
      <c r="C287" s="31">
        <v>165</v>
      </c>
      <c r="D287" s="32">
        <v>1143.45</v>
      </c>
    </row>
    <row r="288" spans="1:4" x14ac:dyDescent="0.35">
      <c r="A288" s="29" t="s">
        <v>412</v>
      </c>
      <c r="B288" s="30" t="s">
        <v>397</v>
      </c>
      <c r="C288" s="31">
        <v>22385</v>
      </c>
      <c r="D288" s="32">
        <v>155128.05000000002</v>
      </c>
    </row>
    <row r="289" spans="1:4" x14ac:dyDescent="0.35">
      <c r="A289" s="29" t="s">
        <v>413</v>
      </c>
      <c r="B289" s="30" t="s">
        <v>389</v>
      </c>
      <c r="C289" s="31">
        <v>6970</v>
      </c>
      <c r="D289" s="32">
        <v>48302.1</v>
      </c>
    </row>
    <row r="290" spans="1:4" x14ac:dyDescent="0.35">
      <c r="A290" s="29" t="s">
        <v>414</v>
      </c>
      <c r="B290" s="30" t="s">
        <v>403</v>
      </c>
      <c r="C290" s="31">
        <v>5220</v>
      </c>
      <c r="D290" s="32">
        <v>36174.599999999991</v>
      </c>
    </row>
    <row r="291" spans="1:4" x14ac:dyDescent="0.35">
      <c r="A291" s="29" t="s">
        <v>415</v>
      </c>
      <c r="B291" s="30" t="s">
        <v>364</v>
      </c>
      <c r="C291" s="31">
        <v>92570</v>
      </c>
      <c r="D291" s="32">
        <v>641510.09999999986</v>
      </c>
    </row>
    <row r="292" spans="1:4" x14ac:dyDescent="0.35">
      <c r="A292" s="39" t="s">
        <v>982</v>
      </c>
      <c r="B292" s="40"/>
      <c r="C292" s="9">
        <f>SUM(C293+C315)</f>
        <v>3419170</v>
      </c>
      <c r="D292" s="14">
        <f>SUM(D293+D315)</f>
        <v>5581982.9800000004</v>
      </c>
    </row>
    <row r="293" spans="1:4" x14ac:dyDescent="0.35">
      <c r="A293" s="44" t="s">
        <v>983</v>
      </c>
      <c r="B293" s="45"/>
      <c r="C293" s="26">
        <f>SUM(C294:C314)</f>
        <v>2236600</v>
      </c>
      <c r="D293" s="27">
        <f>SUM(D294:D314)</f>
        <v>3732443.4999999995</v>
      </c>
    </row>
    <row r="294" spans="1:4" x14ac:dyDescent="0.35">
      <c r="A294" s="29" t="s">
        <v>416</v>
      </c>
      <c r="B294" s="30" t="s">
        <v>13</v>
      </c>
      <c r="C294" s="31">
        <v>6600</v>
      </c>
      <c r="D294" s="32">
        <v>10322.4</v>
      </c>
    </row>
    <row r="295" spans="1:4" x14ac:dyDescent="0.35">
      <c r="A295" s="29" t="s">
        <v>417</v>
      </c>
      <c r="B295" s="30" t="s">
        <v>300</v>
      </c>
      <c r="C295" s="31">
        <v>157170</v>
      </c>
      <c r="D295" s="32">
        <v>245813.88000000003</v>
      </c>
    </row>
    <row r="296" spans="1:4" x14ac:dyDescent="0.35">
      <c r="A296" s="29" t="s">
        <v>418</v>
      </c>
      <c r="B296" s="30" t="s">
        <v>300</v>
      </c>
      <c r="C296" s="31">
        <v>7420</v>
      </c>
      <c r="D296" s="32">
        <v>11604.880000000001</v>
      </c>
    </row>
    <row r="297" spans="1:4" x14ac:dyDescent="0.35">
      <c r="A297" s="29" t="s">
        <v>419</v>
      </c>
      <c r="B297" s="30" t="s">
        <v>300</v>
      </c>
      <c r="C297" s="31">
        <v>29130</v>
      </c>
      <c r="D297" s="32">
        <v>45559.319999999985</v>
      </c>
    </row>
    <row r="298" spans="1:4" x14ac:dyDescent="0.35">
      <c r="A298" s="29" t="s">
        <v>420</v>
      </c>
      <c r="B298" s="30" t="s">
        <v>303</v>
      </c>
      <c r="C298" s="31">
        <v>13110</v>
      </c>
      <c r="D298" s="32">
        <v>20504.04</v>
      </c>
    </row>
    <row r="299" spans="1:4" x14ac:dyDescent="0.35">
      <c r="A299" s="29" t="s">
        <v>421</v>
      </c>
      <c r="B299" s="30" t="s">
        <v>13</v>
      </c>
      <c r="C299" s="31">
        <v>2880</v>
      </c>
      <c r="D299" s="32">
        <v>4504.32</v>
      </c>
    </row>
    <row r="300" spans="1:4" x14ac:dyDescent="0.35">
      <c r="A300" s="29" t="s">
        <v>422</v>
      </c>
      <c r="B300" s="30" t="s">
        <v>13</v>
      </c>
      <c r="C300" s="31">
        <v>137040</v>
      </c>
      <c r="D300" s="32">
        <v>214330.56</v>
      </c>
    </row>
    <row r="301" spans="1:4" x14ac:dyDescent="0.35">
      <c r="A301" s="29" t="s">
        <v>423</v>
      </c>
      <c r="B301" s="30" t="s">
        <v>308</v>
      </c>
      <c r="C301" s="31">
        <v>147810</v>
      </c>
      <c r="D301" s="32">
        <v>231174.84000000005</v>
      </c>
    </row>
    <row r="302" spans="1:4" x14ac:dyDescent="0.35">
      <c r="A302" s="29" t="s">
        <v>424</v>
      </c>
      <c r="B302" s="30" t="s">
        <v>425</v>
      </c>
      <c r="C302" s="31">
        <v>33360</v>
      </c>
      <c r="D302" s="32">
        <v>52175.039999999994</v>
      </c>
    </row>
    <row r="303" spans="1:4" x14ac:dyDescent="0.35">
      <c r="A303" s="29" t="s">
        <v>426</v>
      </c>
      <c r="B303" s="30" t="s">
        <v>317</v>
      </c>
      <c r="C303" s="31">
        <v>3050</v>
      </c>
      <c r="D303" s="32">
        <v>4770.2000000000007</v>
      </c>
    </row>
    <row r="304" spans="1:4" x14ac:dyDescent="0.35">
      <c r="A304" s="29" t="s">
        <v>427</v>
      </c>
      <c r="B304" s="30" t="s">
        <v>28</v>
      </c>
      <c r="C304" s="31">
        <v>169650</v>
      </c>
      <c r="D304" s="32">
        <v>300110.84999999998</v>
      </c>
    </row>
    <row r="305" spans="1:4" x14ac:dyDescent="0.35">
      <c r="A305" s="29" t="s">
        <v>428</v>
      </c>
      <c r="B305" s="30" t="s">
        <v>314</v>
      </c>
      <c r="C305" s="31">
        <v>128490</v>
      </c>
      <c r="D305" s="32">
        <v>200958.36000000002</v>
      </c>
    </row>
    <row r="306" spans="1:4" x14ac:dyDescent="0.35">
      <c r="A306" s="29" t="s">
        <v>429</v>
      </c>
      <c r="B306" s="30" t="s">
        <v>308</v>
      </c>
      <c r="C306" s="31">
        <v>4140</v>
      </c>
      <c r="D306" s="32">
        <v>6474.9600000000009</v>
      </c>
    </row>
    <row r="307" spans="1:4" x14ac:dyDescent="0.35">
      <c r="A307" s="29" t="s">
        <v>430</v>
      </c>
      <c r="B307" s="30" t="s">
        <v>360</v>
      </c>
      <c r="C307" s="31">
        <v>803400</v>
      </c>
      <c r="D307" s="32">
        <v>1421214.6</v>
      </c>
    </row>
    <row r="308" spans="1:4" x14ac:dyDescent="0.35">
      <c r="A308" s="29" t="s">
        <v>431</v>
      </c>
      <c r="B308" s="30" t="s">
        <v>360</v>
      </c>
      <c r="C308" s="31">
        <v>170370</v>
      </c>
      <c r="D308" s="32">
        <v>301384.53000000003</v>
      </c>
    </row>
    <row r="309" spans="1:4" x14ac:dyDescent="0.35">
      <c r="A309" s="29" t="s">
        <v>432</v>
      </c>
      <c r="B309" s="30" t="s">
        <v>317</v>
      </c>
      <c r="C309" s="31">
        <v>47130</v>
      </c>
      <c r="D309" s="32">
        <v>73711.320000000007</v>
      </c>
    </row>
    <row r="310" spans="1:4" x14ac:dyDescent="0.35">
      <c r="A310" s="29" t="s">
        <v>433</v>
      </c>
      <c r="B310" s="30" t="s">
        <v>36</v>
      </c>
      <c r="C310" s="31">
        <v>189120</v>
      </c>
      <c r="D310" s="32">
        <v>295783.68000000005</v>
      </c>
    </row>
    <row r="311" spans="1:4" x14ac:dyDescent="0.35">
      <c r="A311" s="29" t="s">
        <v>434</v>
      </c>
      <c r="B311" s="30" t="s">
        <v>328</v>
      </c>
      <c r="C311" s="31">
        <v>15450</v>
      </c>
      <c r="D311" s="32">
        <v>24163.799999999996</v>
      </c>
    </row>
    <row r="312" spans="1:4" x14ac:dyDescent="0.35">
      <c r="A312" s="29" t="s">
        <v>435</v>
      </c>
      <c r="B312" s="30" t="s">
        <v>326</v>
      </c>
      <c r="C312" s="31">
        <v>32520</v>
      </c>
      <c r="D312" s="32">
        <v>50861.279999999992</v>
      </c>
    </row>
    <row r="313" spans="1:4" x14ac:dyDescent="0.35">
      <c r="A313" s="29" t="s">
        <v>436</v>
      </c>
      <c r="B313" s="30" t="s">
        <v>326</v>
      </c>
      <c r="C313" s="31">
        <v>2560</v>
      </c>
      <c r="D313" s="32">
        <v>4003.84</v>
      </c>
    </row>
    <row r="314" spans="1:4" x14ac:dyDescent="0.35">
      <c r="A314" s="29" t="s">
        <v>437</v>
      </c>
      <c r="B314" s="30" t="s">
        <v>330</v>
      </c>
      <c r="C314" s="31">
        <v>136200</v>
      </c>
      <c r="D314" s="32">
        <v>213016.8</v>
      </c>
    </row>
    <row r="315" spans="1:4" x14ac:dyDescent="0.35">
      <c r="A315" s="44" t="s">
        <v>984</v>
      </c>
      <c r="B315" s="45"/>
      <c r="C315" s="26">
        <f>SUM(C316:C322)</f>
        <v>1182570</v>
      </c>
      <c r="D315" s="27">
        <f>SUM(D316:D322)</f>
        <v>1849539.4800000004</v>
      </c>
    </row>
    <row r="316" spans="1:4" x14ac:dyDescent="0.35">
      <c r="A316" s="29" t="s">
        <v>438</v>
      </c>
      <c r="B316" s="30" t="s">
        <v>439</v>
      </c>
      <c r="C316" s="31">
        <v>61650</v>
      </c>
      <c r="D316" s="32">
        <v>96420.6</v>
      </c>
    </row>
    <row r="317" spans="1:4" x14ac:dyDescent="0.35">
      <c r="A317" s="29" t="s">
        <v>440</v>
      </c>
      <c r="B317" s="30" t="s">
        <v>391</v>
      </c>
      <c r="C317" s="31">
        <v>256980</v>
      </c>
      <c r="D317" s="32">
        <v>401916.72000000003</v>
      </c>
    </row>
    <row r="318" spans="1:4" x14ac:dyDescent="0.35">
      <c r="A318" s="29" t="s">
        <v>441</v>
      </c>
      <c r="B318" s="30" t="s">
        <v>399</v>
      </c>
      <c r="C318" s="31">
        <v>303270</v>
      </c>
      <c r="D318" s="32">
        <v>474314.28000000009</v>
      </c>
    </row>
    <row r="319" spans="1:4" x14ac:dyDescent="0.35">
      <c r="A319" s="29" t="s">
        <v>442</v>
      </c>
      <c r="B319" s="30" t="s">
        <v>397</v>
      </c>
      <c r="C319" s="31">
        <v>108240</v>
      </c>
      <c r="D319" s="32">
        <v>169287.36000000002</v>
      </c>
    </row>
    <row r="320" spans="1:4" x14ac:dyDescent="0.35">
      <c r="A320" s="29" t="s">
        <v>443</v>
      </c>
      <c r="B320" s="30" t="s">
        <v>403</v>
      </c>
      <c r="C320" s="31">
        <v>41520</v>
      </c>
      <c r="D320" s="32">
        <v>64937.280000000006</v>
      </c>
    </row>
    <row r="321" spans="1:4" x14ac:dyDescent="0.35">
      <c r="A321" s="29" t="s">
        <v>444</v>
      </c>
      <c r="B321" s="30" t="s">
        <v>403</v>
      </c>
      <c r="C321" s="31">
        <v>570</v>
      </c>
      <c r="D321" s="32">
        <v>891.48</v>
      </c>
    </row>
    <row r="322" spans="1:4" x14ac:dyDescent="0.35">
      <c r="A322" s="29" t="s">
        <v>445</v>
      </c>
      <c r="B322" s="30" t="s">
        <v>36</v>
      </c>
      <c r="C322" s="31">
        <v>410340</v>
      </c>
      <c r="D322" s="32">
        <v>641771.76000000013</v>
      </c>
    </row>
    <row r="323" spans="1:4" x14ac:dyDescent="0.35">
      <c r="A323" s="39" t="s">
        <v>985</v>
      </c>
      <c r="B323" s="40"/>
      <c r="C323" s="9">
        <f>SUM(C324+C348)</f>
        <v>1561720</v>
      </c>
      <c r="D323" s="14">
        <f>SUM(D324+D348)</f>
        <v>5379096.6500000004</v>
      </c>
    </row>
    <row r="324" spans="1:4" x14ac:dyDescent="0.35">
      <c r="A324" s="44" t="s">
        <v>983</v>
      </c>
      <c r="B324" s="45"/>
      <c r="C324" s="26">
        <f>SUM(C325:C347)</f>
        <v>1310760</v>
      </c>
      <c r="D324" s="27">
        <f>SUM(D325:D347)</f>
        <v>4499732.8100000005</v>
      </c>
    </row>
    <row r="325" spans="1:4" x14ac:dyDescent="0.35">
      <c r="A325" s="29" t="s">
        <v>446</v>
      </c>
      <c r="B325" s="30" t="s">
        <v>16</v>
      </c>
      <c r="C325" s="31">
        <v>1440</v>
      </c>
      <c r="D325" s="32">
        <v>2666.88</v>
      </c>
    </row>
    <row r="326" spans="1:4" x14ac:dyDescent="0.35">
      <c r="A326" s="29" t="s">
        <v>447</v>
      </c>
      <c r="B326" s="30" t="s">
        <v>300</v>
      </c>
      <c r="C326" s="31">
        <v>78930</v>
      </c>
      <c r="D326" s="32">
        <v>146178.35999999996</v>
      </c>
    </row>
    <row r="327" spans="1:4" x14ac:dyDescent="0.35">
      <c r="A327" s="29" t="s">
        <v>448</v>
      </c>
      <c r="B327" s="30" t="s">
        <v>300</v>
      </c>
      <c r="C327" s="31">
        <v>35030</v>
      </c>
      <c r="D327" s="32">
        <v>64875.56</v>
      </c>
    </row>
    <row r="328" spans="1:4" x14ac:dyDescent="0.35">
      <c r="A328" s="29" t="s">
        <v>449</v>
      </c>
      <c r="B328" s="30" t="s">
        <v>303</v>
      </c>
      <c r="C328" s="31">
        <v>1450</v>
      </c>
      <c r="D328" s="32">
        <v>3026.15</v>
      </c>
    </row>
    <row r="329" spans="1:4" x14ac:dyDescent="0.35">
      <c r="A329" s="29" t="s">
        <v>450</v>
      </c>
      <c r="B329" s="30" t="s">
        <v>13</v>
      </c>
      <c r="C329" s="31">
        <v>119040</v>
      </c>
      <c r="D329" s="32">
        <v>417116.16000000009</v>
      </c>
    </row>
    <row r="330" spans="1:4" x14ac:dyDescent="0.35">
      <c r="A330" s="29" t="s">
        <v>451</v>
      </c>
      <c r="B330" s="30" t="s">
        <v>360</v>
      </c>
      <c r="C330" s="31">
        <v>2710</v>
      </c>
      <c r="D330" s="32">
        <v>7471.4700000000012</v>
      </c>
    </row>
    <row r="331" spans="1:4" x14ac:dyDescent="0.35">
      <c r="A331" s="29" t="s">
        <v>452</v>
      </c>
      <c r="B331" s="30" t="s">
        <v>308</v>
      </c>
      <c r="C331" s="31">
        <v>3830</v>
      </c>
      <c r="D331" s="32">
        <v>10559.31</v>
      </c>
    </row>
    <row r="332" spans="1:4" x14ac:dyDescent="0.35">
      <c r="A332" s="29" t="s">
        <v>453</v>
      </c>
      <c r="B332" s="30" t="s">
        <v>454</v>
      </c>
      <c r="C332" s="31">
        <v>89370</v>
      </c>
      <c r="D332" s="32">
        <v>313152.4800000001</v>
      </c>
    </row>
    <row r="333" spans="1:4" x14ac:dyDescent="0.35">
      <c r="A333" s="29" t="s">
        <v>455</v>
      </c>
      <c r="B333" s="30" t="s">
        <v>456</v>
      </c>
      <c r="C333" s="31">
        <v>99300</v>
      </c>
      <c r="D333" s="32">
        <v>368303.7</v>
      </c>
    </row>
    <row r="334" spans="1:4" x14ac:dyDescent="0.35">
      <c r="A334" s="29" t="s">
        <v>457</v>
      </c>
      <c r="B334" s="30" t="s">
        <v>425</v>
      </c>
      <c r="C334" s="31">
        <v>21150</v>
      </c>
      <c r="D334" s="32">
        <v>74109.599999999977</v>
      </c>
    </row>
    <row r="335" spans="1:4" x14ac:dyDescent="0.35">
      <c r="A335" s="29" t="s">
        <v>458</v>
      </c>
      <c r="B335" s="30" t="s">
        <v>454</v>
      </c>
      <c r="C335" s="31">
        <v>24270</v>
      </c>
      <c r="D335" s="32">
        <v>85042.08</v>
      </c>
    </row>
    <row r="336" spans="1:4" x14ac:dyDescent="0.35">
      <c r="A336" s="29" t="s">
        <v>459</v>
      </c>
      <c r="B336" s="30" t="s">
        <v>460</v>
      </c>
      <c r="C336" s="31">
        <v>110370</v>
      </c>
      <c r="D336" s="32">
        <v>386736.48000000004</v>
      </c>
    </row>
    <row r="337" spans="1:4" x14ac:dyDescent="0.35">
      <c r="A337" s="29" t="s">
        <v>461</v>
      </c>
      <c r="B337" s="30" t="s">
        <v>360</v>
      </c>
      <c r="C337" s="31">
        <v>381420</v>
      </c>
      <c r="D337" s="32">
        <v>1414686.78</v>
      </c>
    </row>
    <row r="338" spans="1:4" x14ac:dyDescent="0.35">
      <c r="A338" s="29" t="s">
        <v>462</v>
      </c>
      <c r="B338" s="30" t="s">
        <v>454</v>
      </c>
      <c r="C338" s="31">
        <v>2030</v>
      </c>
      <c r="D338" s="32">
        <v>7113.119999999999</v>
      </c>
    </row>
    <row r="339" spans="1:4" x14ac:dyDescent="0.35">
      <c r="A339" s="29" t="s">
        <v>463</v>
      </c>
      <c r="B339" s="30" t="s">
        <v>464</v>
      </c>
      <c r="C339" s="31">
        <v>21570</v>
      </c>
      <c r="D339" s="32">
        <v>75581.279999999984</v>
      </c>
    </row>
    <row r="340" spans="1:4" x14ac:dyDescent="0.35">
      <c r="A340" s="29" t="s">
        <v>465</v>
      </c>
      <c r="B340" s="30" t="s">
        <v>360</v>
      </c>
      <c r="C340" s="31">
        <v>28600</v>
      </c>
      <c r="D340" s="32">
        <v>106077.4</v>
      </c>
    </row>
    <row r="341" spans="1:4" x14ac:dyDescent="0.35">
      <c r="A341" s="29" t="s">
        <v>466</v>
      </c>
      <c r="B341" s="30" t="s">
        <v>317</v>
      </c>
      <c r="C341" s="31">
        <v>14310</v>
      </c>
      <c r="D341" s="32">
        <v>50142.240000000013</v>
      </c>
    </row>
    <row r="342" spans="1:4" x14ac:dyDescent="0.35">
      <c r="A342" s="29" t="s">
        <v>467</v>
      </c>
      <c r="B342" s="30" t="s">
        <v>36</v>
      </c>
      <c r="C342" s="31">
        <v>171450</v>
      </c>
      <c r="D342" s="32">
        <v>600760.80000000005</v>
      </c>
    </row>
    <row r="343" spans="1:4" x14ac:dyDescent="0.35">
      <c r="A343" s="29" t="s">
        <v>468</v>
      </c>
      <c r="B343" s="30" t="s">
        <v>328</v>
      </c>
      <c r="C343" s="31">
        <v>5220</v>
      </c>
      <c r="D343" s="32">
        <v>18290.880000000005</v>
      </c>
    </row>
    <row r="344" spans="1:4" x14ac:dyDescent="0.35">
      <c r="A344" s="29" t="s">
        <v>469</v>
      </c>
      <c r="B344" s="30" t="s">
        <v>326</v>
      </c>
      <c r="C344" s="31">
        <v>15930</v>
      </c>
      <c r="D344" s="32">
        <v>55818.719999999994</v>
      </c>
    </row>
    <row r="345" spans="1:4" x14ac:dyDescent="0.35">
      <c r="A345" s="29" t="s">
        <v>470</v>
      </c>
      <c r="B345" s="30" t="s">
        <v>326</v>
      </c>
      <c r="C345" s="31">
        <v>1860</v>
      </c>
      <c r="D345" s="32">
        <v>6517.44</v>
      </c>
    </row>
    <row r="346" spans="1:4" x14ac:dyDescent="0.35">
      <c r="A346" s="29" t="s">
        <v>471</v>
      </c>
      <c r="B346" s="30" t="s">
        <v>330</v>
      </c>
      <c r="C346" s="31">
        <v>71310</v>
      </c>
      <c r="D346" s="32">
        <v>249870.24000000005</v>
      </c>
    </row>
    <row r="347" spans="1:4" x14ac:dyDescent="0.35">
      <c r="A347" s="29" t="s">
        <v>472</v>
      </c>
      <c r="B347" s="30" t="s">
        <v>473</v>
      </c>
      <c r="C347" s="31">
        <v>10170</v>
      </c>
      <c r="D347" s="32">
        <v>35635.68</v>
      </c>
    </row>
    <row r="348" spans="1:4" x14ac:dyDescent="0.35">
      <c r="A348" s="44" t="s">
        <v>984</v>
      </c>
      <c r="B348" s="45"/>
      <c r="C348" s="26">
        <f>SUM(C349:C358)</f>
        <v>250960</v>
      </c>
      <c r="D348" s="27">
        <f>SUM(D349:D358)</f>
        <v>879363.84000000008</v>
      </c>
    </row>
    <row r="349" spans="1:4" x14ac:dyDescent="0.35">
      <c r="A349" s="29" t="s">
        <v>474</v>
      </c>
      <c r="B349" s="30" t="s">
        <v>439</v>
      </c>
      <c r="C349" s="31">
        <v>7180</v>
      </c>
      <c r="D349" s="32">
        <v>25158.720000000001</v>
      </c>
    </row>
    <row r="350" spans="1:4" x14ac:dyDescent="0.35">
      <c r="A350" s="29" t="s">
        <v>475</v>
      </c>
      <c r="B350" s="30" t="s">
        <v>391</v>
      </c>
      <c r="C350" s="31">
        <v>46500</v>
      </c>
      <c r="D350" s="32">
        <v>162935.99999999997</v>
      </c>
    </row>
    <row r="351" spans="1:4" x14ac:dyDescent="0.35">
      <c r="A351" s="29" t="s">
        <v>476</v>
      </c>
      <c r="B351" s="30" t="s">
        <v>477</v>
      </c>
      <c r="C351" s="31">
        <v>2040</v>
      </c>
      <c r="D351" s="32">
        <v>7148.16</v>
      </c>
    </row>
    <row r="352" spans="1:4" x14ac:dyDescent="0.35">
      <c r="A352" s="29" t="s">
        <v>478</v>
      </c>
      <c r="B352" s="30" t="s">
        <v>317</v>
      </c>
      <c r="C352" s="31">
        <v>1050</v>
      </c>
      <c r="D352" s="32">
        <v>3679.2</v>
      </c>
    </row>
    <row r="353" spans="1:4" x14ac:dyDescent="0.35">
      <c r="A353" s="29" t="s">
        <v>479</v>
      </c>
      <c r="B353" s="30" t="s">
        <v>399</v>
      </c>
      <c r="C353" s="31">
        <v>44280</v>
      </c>
      <c r="D353" s="32">
        <v>155157.12000000002</v>
      </c>
    </row>
    <row r="354" spans="1:4" x14ac:dyDescent="0.35">
      <c r="A354" s="29" t="s">
        <v>480</v>
      </c>
      <c r="B354" s="30" t="s">
        <v>477</v>
      </c>
      <c r="C354" s="31">
        <v>30900</v>
      </c>
      <c r="D354" s="32">
        <v>108273.59999999998</v>
      </c>
    </row>
    <row r="355" spans="1:4" x14ac:dyDescent="0.35">
      <c r="A355" s="39" t="s">
        <v>1023</v>
      </c>
      <c r="B355" s="43"/>
      <c r="C355" s="43"/>
      <c r="D355" s="40"/>
    </row>
    <row r="356" spans="1:4" x14ac:dyDescent="0.35">
      <c r="A356" s="29" t="s">
        <v>481</v>
      </c>
      <c r="B356" s="30" t="s">
        <v>482</v>
      </c>
      <c r="C356" s="31">
        <v>180</v>
      </c>
      <c r="D356" s="32">
        <v>630.72</v>
      </c>
    </row>
    <row r="357" spans="1:4" x14ac:dyDescent="0.35">
      <c r="A357" s="29" t="s">
        <v>483</v>
      </c>
      <c r="B357" s="30" t="s">
        <v>403</v>
      </c>
      <c r="C357" s="31">
        <v>17010</v>
      </c>
      <c r="D357" s="32">
        <v>59603.040000000015</v>
      </c>
    </row>
    <row r="358" spans="1:4" x14ac:dyDescent="0.35">
      <c r="A358" s="29" t="s">
        <v>484</v>
      </c>
      <c r="B358" s="30" t="s">
        <v>36</v>
      </c>
      <c r="C358" s="31">
        <v>101820</v>
      </c>
      <c r="D358" s="32">
        <v>356777.28000000009</v>
      </c>
    </row>
    <row r="359" spans="1:4" x14ac:dyDescent="0.35">
      <c r="A359" s="39" t="s">
        <v>986</v>
      </c>
      <c r="B359" s="40"/>
      <c r="C359" s="9">
        <f>C360</f>
        <v>593400</v>
      </c>
      <c r="D359" s="14">
        <f>D360</f>
        <v>2079273.5999999999</v>
      </c>
    </row>
    <row r="360" spans="1:4" x14ac:dyDescent="0.35">
      <c r="A360" s="44" t="s">
        <v>983</v>
      </c>
      <c r="B360" s="45"/>
      <c r="C360" s="26">
        <f>SUM(C361:C374)</f>
        <v>593400</v>
      </c>
      <c r="D360" s="27">
        <f>SUM(D361:D374)</f>
        <v>2079273.5999999999</v>
      </c>
    </row>
    <row r="361" spans="1:4" x14ac:dyDescent="0.35">
      <c r="A361" s="29" t="s">
        <v>485</v>
      </c>
      <c r="B361" s="30" t="s">
        <v>360</v>
      </c>
      <c r="C361" s="31">
        <v>121880</v>
      </c>
      <c r="D361" s="32">
        <v>427067.52</v>
      </c>
    </row>
    <row r="362" spans="1:4" x14ac:dyDescent="0.35">
      <c r="A362" s="29" t="s">
        <v>486</v>
      </c>
      <c r="B362" s="30" t="s">
        <v>300</v>
      </c>
      <c r="C362" s="31">
        <v>62970</v>
      </c>
      <c r="D362" s="32">
        <v>220646.88</v>
      </c>
    </row>
    <row r="363" spans="1:4" x14ac:dyDescent="0.35">
      <c r="A363" s="29" t="s">
        <v>487</v>
      </c>
      <c r="B363" s="30" t="s">
        <v>300</v>
      </c>
      <c r="C363" s="31">
        <v>16850</v>
      </c>
      <c r="D363" s="32">
        <v>59042.399999999987</v>
      </c>
    </row>
    <row r="364" spans="1:4" x14ac:dyDescent="0.35">
      <c r="A364" s="29" t="s">
        <v>488</v>
      </c>
      <c r="B364" s="30" t="s">
        <v>303</v>
      </c>
      <c r="C364" s="31">
        <v>6570</v>
      </c>
      <c r="D364" s="32">
        <v>23021.279999999995</v>
      </c>
    </row>
    <row r="365" spans="1:4" x14ac:dyDescent="0.35">
      <c r="A365" s="29" t="s">
        <v>489</v>
      </c>
      <c r="B365" s="30" t="s">
        <v>300</v>
      </c>
      <c r="C365" s="31">
        <v>25990</v>
      </c>
      <c r="D365" s="32">
        <v>91068.960000000021</v>
      </c>
    </row>
    <row r="366" spans="1:4" x14ac:dyDescent="0.35">
      <c r="A366" s="29" t="s">
        <v>490</v>
      </c>
      <c r="B366" s="30" t="s">
        <v>491</v>
      </c>
      <c r="C366" s="31">
        <v>2170</v>
      </c>
      <c r="D366" s="32">
        <v>7603.6799999999994</v>
      </c>
    </row>
    <row r="367" spans="1:4" x14ac:dyDescent="0.35">
      <c r="A367" s="29" t="s">
        <v>492</v>
      </c>
      <c r="B367" s="30" t="s">
        <v>16</v>
      </c>
      <c r="C367" s="31">
        <v>720</v>
      </c>
      <c r="D367" s="32">
        <v>2522.8799999999992</v>
      </c>
    </row>
    <row r="368" spans="1:4" x14ac:dyDescent="0.35">
      <c r="A368" s="29" t="s">
        <v>493</v>
      </c>
      <c r="B368" s="30" t="s">
        <v>308</v>
      </c>
      <c r="C368" s="31">
        <v>61410</v>
      </c>
      <c r="D368" s="32">
        <v>215180.63999999998</v>
      </c>
    </row>
    <row r="369" spans="1:4" x14ac:dyDescent="0.35">
      <c r="A369" s="29" t="s">
        <v>494</v>
      </c>
      <c r="B369" s="30" t="s">
        <v>3</v>
      </c>
      <c r="C369" s="31">
        <v>67780</v>
      </c>
      <c r="D369" s="32">
        <v>237501.11999999997</v>
      </c>
    </row>
    <row r="370" spans="1:4" x14ac:dyDescent="0.35">
      <c r="A370" s="29" t="s">
        <v>495</v>
      </c>
      <c r="B370" s="30" t="s">
        <v>36</v>
      </c>
      <c r="C370" s="31">
        <v>52290</v>
      </c>
      <c r="D370" s="32">
        <v>183224.16</v>
      </c>
    </row>
    <row r="371" spans="1:4" x14ac:dyDescent="0.35">
      <c r="A371" s="29" t="s">
        <v>496</v>
      </c>
      <c r="B371" s="30" t="s">
        <v>497</v>
      </c>
      <c r="C371" s="31">
        <v>161510</v>
      </c>
      <c r="D371" s="32">
        <v>565931.04</v>
      </c>
    </row>
    <row r="372" spans="1:4" x14ac:dyDescent="0.35">
      <c r="A372" s="29" t="s">
        <v>498</v>
      </c>
      <c r="B372" s="30" t="s">
        <v>499</v>
      </c>
      <c r="C372" s="31">
        <v>5550</v>
      </c>
      <c r="D372" s="32">
        <v>19447.2</v>
      </c>
    </row>
    <row r="373" spans="1:4" x14ac:dyDescent="0.35">
      <c r="A373" s="29" t="s">
        <v>500</v>
      </c>
      <c r="B373" s="30" t="s">
        <v>326</v>
      </c>
      <c r="C373" s="31">
        <v>1860</v>
      </c>
      <c r="D373" s="32">
        <v>6517.4400000000005</v>
      </c>
    </row>
    <row r="374" spans="1:4" x14ac:dyDescent="0.35">
      <c r="A374" s="29" t="s">
        <v>501</v>
      </c>
      <c r="B374" s="30" t="s">
        <v>328</v>
      </c>
      <c r="C374" s="31">
        <v>5850</v>
      </c>
      <c r="D374" s="32">
        <v>20498.400000000001</v>
      </c>
    </row>
    <row r="375" spans="1:4" x14ac:dyDescent="0.35">
      <c r="A375" s="39" t="s">
        <v>987</v>
      </c>
      <c r="B375" s="40"/>
      <c r="C375" s="9">
        <f>SUM(C376+C382+C398)</f>
        <v>735196</v>
      </c>
      <c r="D375" s="14">
        <f>SUM(D376+D382+D398)</f>
        <v>954343.02</v>
      </c>
    </row>
    <row r="376" spans="1:4" x14ac:dyDescent="0.35">
      <c r="A376" s="44" t="s">
        <v>988</v>
      </c>
      <c r="B376" s="45"/>
      <c r="C376" s="26">
        <f>SUM(C377:C381)</f>
        <v>16428</v>
      </c>
      <c r="D376" s="27">
        <f>SUM(D377:D381)</f>
        <v>111743.78</v>
      </c>
    </row>
    <row r="377" spans="1:4" x14ac:dyDescent="0.35">
      <c r="A377" s="29" t="s">
        <v>502</v>
      </c>
      <c r="B377" s="30" t="s">
        <v>503</v>
      </c>
      <c r="C377" s="31">
        <v>15590</v>
      </c>
      <c r="D377" s="32">
        <v>69126.059999999983</v>
      </c>
    </row>
    <row r="378" spans="1:4" x14ac:dyDescent="0.35">
      <c r="A378" s="29" t="s">
        <v>504</v>
      </c>
      <c r="B378" s="30" t="s">
        <v>505</v>
      </c>
      <c r="C378" s="31">
        <v>86</v>
      </c>
      <c r="D378" s="32">
        <v>4432.4400000000005</v>
      </c>
    </row>
    <row r="379" spans="1:4" x14ac:dyDescent="0.35">
      <c r="A379" s="29" t="s">
        <v>506</v>
      </c>
      <c r="B379" s="30" t="s">
        <v>507</v>
      </c>
      <c r="C379" s="31">
        <v>621</v>
      </c>
      <c r="D379" s="32">
        <v>32006.340000000007</v>
      </c>
    </row>
    <row r="380" spans="1:4" x14ac:dyDescent="0.35">
      <c r="A380" s="29" t="s">
        <v>508</v>
      </c>
      <c r="B380" s="30" t="s">
        <v>509</v>
      </c>
      <c r="C380" s="31">
        <v>111</v>
      </c>
      <c r="D380" s="32">
        <v>5720.9399999999987</v>
      </c>
    </row>
    <row r="381" spans="1:4" x14ac:dyDescent="0.35">
      <c r="A381" s="29" t="s">
        <v>510</v>
      </c>
      <c r="B381" s="30" t="s">
        <v>511</v>
      </c>
      <c r="C381" s="31">
        <v>20</v>
      </c>
      <c r="D381" s="32">
        <v>457.99999999999983</v>
      </c>
    </row>
    <row r="382" spans="1:4" x14ac:dyDescent="0.35">
      <c r="A382" s="44" t="s">
        <v>989</v>
      </c>
      <c r="B382" s="45"/>
      <c r="C382" s="26">
        <f>SUM(C383:C397)</f>
        <v>103559</v>
      </c>
      <c r="D382" s="27">
        <f>SUM(D383:D397)</f>
        <v>191795.78</v>
      </c>
    </row>
    <row r="383" spans="1:4" x14ac:dyDescent="0.35">
      <c r="A383" s="29" t="s">
        <v>512</v>
      </c>
      <c r="B383" s="30" t="s">
        <v>513</v>
      </c>
      <c r="C383" s="31">
        <v>246</v>
      </c>
      <c r="D383" s="32">
        <v>17453.700000000004</v>
      </c>
    </row>
    <row r="384" spans="1:4" x14ac:dyDescent="0.35">
      <c r="A384" s="29" t="s">
        <v>514</v>
      </c>
      <c r="B384" s="30" t="s">
        <v>515</v>
      </c>
      <c r="C384" s="31">
        <v>30780</v>
      </c>
      <c r="D384" s="32">
        <v>40291.020000000011</v>
      </c>
    </row>
    <row r="385" spans="1:4" x14ac:dyDescent="0.35">
      <c r="A385" s="29" t="s">
        <v>516</v>
      </c>
      <c r="B385" s="30" t="s">
        <v>517</v>
      </c>
      <c r="C385" s="31">
        <v>225</v>
      </c>
      <c r="D385" s="32">
        <v>2171.9699999999998</v>
      </c>
    </row>
    <row r="386" spans="1:4" x14ac:dyDescent="0.35">
      <c r="A386" s="29" t="s">
        <v>518</v>
      </c>
      <c r="B386" s="30" t="s">
        <v>519</v>
      </c>
      <c r="C386" s="31">
        <v>22970</v>
      </c>
      <c r="D386" s="32">
        <v>30067.730000000003</v>
      </c>
    </row>
    <row r="387" spans="1:4" x14ac:dyDescent="0.35">
      <c r="A387" s="29" t="s">
        <v>520</v>
      </c>
      <c r="B387" s="30" t="s">
        <v>521</v>
      </c>
      <c r="C387" s="31">
        <v>335</v>
      </c>
      <c r="D387" s="32">
        <v>3236.1000000000004</v>
      </c>
    </row>
    <row r="388" spans="1:4" x14ac:dyDescent="0.35">
      <c r="A388" s="29" t="s">
        <v>522</v>
      </c>
      <c r="B388" s="30" t="s">
        <v>523</v>
      </c>
      <c r="C388" s="31">
        <v>480</v>
      </c>
      <c r="D388" s="32">
        <v>12124.800000000001</v>
      </c>
    </row>
    <row r="389" spans="1:4" x14ac:dyDescent="0.35">
      <c r="A389" s="29" t="s">
        <v>524</v>
      </c>
      <c r="B389" s="30" t="s">
        <v>525</v>
      </c>
      <c r="C389" s="31">
        <v>24</v>
      </c>
      <c r="D389" s="32">
        <v>311.28000000000009</v>
      </c>
    </row>
    <row r="390" spans="1:4" x14ac:dyDescent="0.35">
      <c r="A390" s="29" t="s">
        <v>526</v>
      </c>
      <c r="B390" s="30" t="s">
        <v>527</v>
      </c>
      <c r="C390" s="31">
        <v>41370</v>
      </c>
      <c r="D390" s="32">
        <v>54153.33</v>
      </c>
    </row>
    <row r="391" spans="1:4" x14ac:dyDescent="0.35">
      <c r="A391" s="29" t="s">
        <v>528</v>
      </c>
      <c r="B391" s="30" t="s">
        <v>529</v>
      </c>
      <c r="C391" s="31">
        <v>74</v>
      </c>
      <c r="D391" s="32">
        <v>5250.2999999999993</v>
      </c>
    </row>
    <row r="392" spans="1:4" x14ac:dyDescent="0.35">
      <c r="A392" s="29" t="s">
        <v>530</v>
      </c>
      <c r="B392" s="30" t="s">
        <v>531</v>
      </c>
      <c r="C392" s="31">
        <v>23</v>
      </c>
      <c r="D392" s="32">
        <v>1631.8500000000006</v>
      </c>
    </row>
    <row r="393" spans="1:4" x14ac:dyDescent="0.35">
      <c r="A393" s="29" t="s">
        <v>532</v>
      </c>
      <c r="B393" s="30" t="s">
        <v>533</v>
      </c>
      <c r="C393" s="31">
        <v>5800</v>
      </c>
      <c r="D393" s="32">
        <v>7592.1999999999989</v>
      </c>
    </row>
    <row r="394" spans="1:4" x14ac:dyDescent="0.35">
      <c r="A394" s="29" t="s">
        <v>534</v>
      </c>
      <c r="B394" s="30" t="s">
        <v>531</v>
      </c>
      <c r="C394" s="31">
        <v>49</v>
      </c>
      <c r="D394" s="32">
        <v>1237.7399999999998</v>
      </c>
    </row>
    <row r="395" spans="1:4" x14ac:dyDescent="0.35">
      <c r="A395" s="29" t="s">
        <v>535</v>
      </c>
      <c r="B395" s="30" t="s">
        <v>536</v>
      </c>
      <c r="C395" s="31">
        <v>33</v>
      </c>
      <c r="D395" s="32">
        <v>833.57999999999993</v>
      </c>
    </row>
    <row r="396" spans="1:4" x14ac:dyDescent="0.35">
      <c r="A396" s="29" t="s">
        <v>537</v>
      </c>
      <c r="B396" s="30" t="s">
        <v>538</v>
      </c>
      <c r="C396" s="31">
        <v>1141</v>
      </c>
      <c r="D396" s="32">
        <v>15323.63</v>
      </c>
    </row>
    <row r="397" spans="1:4" x14ac:dyDescent="0.35">
      <c r="A397" s="29" t="s">
        <v>539</v>
      </c>
      <c r="B397" s="30" t="s">
        <v>540</v>
      </c>
      <c r="C397" s="31">
        <v>9</v>
      </c>
      <c r="D397" s="32">
        <v>116.55000000000001</v>
      </c>
    </row>
    <row r="398" spans="1:4" x14ac:dyDescent="0.35">
      <c r="A398" s="44" t="s">
        <v>990</v>
      </c>
      <c r="B398" s="45"/>
      <c r="C398" s="26">
        <f>SUM(C399:C410)</f>
        <v>615209</v>
      </c>
      <c r="D398" s="27">
        <f>SUM(D399:D410)</f>
        <v>650803.46000000008</v>
      </c>
    </row>
    <row r="399" spans="1:4" x14ac:dyDescent="0.35">
      <c r="A399" s="29" t="s">
        <v>541</v>
      </c>
      <c r="B399" s="30" t="s">
        <v>542</v>
      </c>
      <c r="C399" s="31">
        <v>160505</v>
      </c>
      <c r="D399" s="32">
        <v>165962.16999999998</v>
      </c>
    </row>
    <row r="400" spans="1:4" x14ac:dyDescent="0.35">
      <c r="A400" s="29" t="s">
        <v>543</v>
      </c>
      <c r="B400" s="30" t="s">
        <v>544</v>
      </c>
      <c r="C400" s="31">
        <v>45600</v>
      </c>
      <c r="D400" s="32">
        <v>47150.400000000009</v>
      </c>
    </row>
    <row r="401" spans="1:4" x14ac:dyDescent="0.35">
      <c r="A401" s="29" t="s">
        <v>545</v>
      </c>
      <c r="B401" s="30" t="s">
        <v>546</v>
      </c>
      <c r="C401" s="31">
        <v>269</v>
      </c>
      <c r="D401" s="32">
        <v>1950.25</v>
      </c>
    </row>
    <row r="402" spans="1:4" x14ac:dyDescent="0.35">
      <c r="A402" s="29" t="s">
        <v>547</v>
      </c>
      <c r="B402" s="30" t="s">
        <v>548</v>
      </c>
      <c r="C402" s="31">
        <v>257945</v>
      </c>
      <c r="D402" s="32">
        <v>266715.13</v>
      </c>
    </row>
    <row r="403" spans="1:4" x14ac:dyDescent="0.35">
      <c r="A403" s="29" t="s">
        <v>549</v>
      </c>
      <c r="B403" s="30" t="s">
        <v>550</v>
      </c>
      <c r="C403" s="31">
        <v>1920</v>
      </c>
      <c r="D403" s="32">
        <v>1985.28</v>
      </c>
    </row>
    <row r="404" spans="1:4" x14ac:dyDescent="0.35">
      <c r="A404" s="29" t="s">
        <v>551</v>
      </c>
      <c r="B404" s="30" t="s">
        <v>552</v>
      </c>
      <c r="C404" s="31">
        <v>33270</v>
      </c>
      <c r="D404" s="32">
        <v>34401.180000000008</v>
      </c>
    </row>
    <row r="405" spans="1:4" x14ac:dyDescent="0.35">
      <c r="A405" s="29" t="s">
        <v>553</v>
      </c>
      <c r="B405" s="30" t="s">
        <v>554</v>
      </c>
      <c r="C405" s="31">
        <v>13700</v>
      </c>
      <c r="D405" s="32">
        <v>22700.900000000005</v>
      </c>
    </row>
    <row r="406" spans="1:4" x14ac:dyDescent="0.35">
      <c r="A406" s="29" t="s">
        <v>555</v>
      </c>
      <c r="B406" s="30" t="s">
        <v>556</v>
      </c>
      <c r="C406" s="31">
        <v>480</v>
      </c>
      <c r="D406" s="32">
        <v>1920</v>
      </c>
    </row>
    <row r="407" spans="1:4" x14ac:dyDescent="0.35">
      <c r="A407" s="39" t="s">
        <v>1024</v>
      </c>
      <c r="B407" s="43"/>
      <c r="C407" s="43"/>
      <c r="D407" s="40"/>
    </row>
    <row r="408" spans="1:4" x14ac:dyDescent="0.35">
      <c r="A408" s="29" t="s">
        <v>557</v>
      </c>
      <c r="B408" s="30" t="s">
        <v>558</v>
      </c>
      <c r="C408" s="31">
        <v>4890</v>
      </c>
      <c r="D408" s="32">
        <v>8102.7300000000005</v>
      </c>
    </row>
    <row r="409" spans="1:4" x14ac:dyDescent="0.35">
      <c r="A409" s="29" t="s">
        <v>559</v>
      </c>
      <c r="B409" s="30" t="s">
        <v>560</v>
      </c>
      <c r="C409" s="31">
        <v>90390</v>
      </c>
      <c r="D409" s="32">
        <v>93463.26</v>
      </c>
    </row>
    <row r="410" spans="1:4" x14ac:dyDescent="0.35">
      <c r="A410" s="29" t="s">
        <v>561</v>
      </c>
      <c r="B410" s="30" t="s">
        <v>562</v>
      </c>
      <c r="C410" s="31">
        <v>6240</v>
      </c>
      <c r="D410" s="32">
        <v>6452.1599999999989</v>
      </c>
    </row>
    <row r="411" spans="1:4" x14ac:dyDescent="0.35">
      <c r="A411" s="39" t="s">
        <v>991</v>
      </c>
      <c r="B411" s="40"/>
      <c r="C411" s="9">
        <f>SUM(C412+C434+C444+C449+C474+C477+C488+C502+C524+C535+C553+C572+C607)</f>
        <v>22017588</v>
      </c>
      <c r="D411" s="14">
        <f>SUM(D412+D434+D444+D449+D474+D477+D488+D502+D524+D535+D553+D572+D607)</f>
        <v>30425226.929999996</v>
      </c>
    </row>
    <row r="412" spans="1:4" x14ac:dyDescent="0.35">
      <c r="A412" s="44" t="s">
        <v>992</v>
      </c>
      <c r="B412" s="45"/>
      <c r="C412" s="26">
        <f>SUM(C413:C433)</f>
        <v>3826901</v>
      </c>
      <c r="D412" s="27">
        <f>SUM(D413:D433)</f>
        <v>5676123.6399999987</v>
      </c>
    </row>
    <row r="413" spans="1:4" x14ac:dyDescent="0.35">
      <c r="A413" s="29" t="s">
        <v>563</v>
      </c>
      <c r="B413" s="30" t="s">
        <v>564</v>
      </c>
      <c r="C413" s="31">
        <v>3785</v>
      </c>
      <c r="D413" s="32">
        <v>10885.66</v>
      </c>
    </row>
    <row r="414" spans="1:4" x14ac:dyDescent="0.35">
      <c r="A414" s="29" t="s">
        <v>565</v>
      </c>
      <c r="B414" s="30" t="s">
        <v>566</v>
      </c>
      <c r="C414" s="31">
        <v>132</v>
      </c>
      <c r="D414" s="32">
        <v>6222.4800000000005</v>
      </c>
    </row>
    <row r="415" spans="1:4" x14ac:dyDescent="0.35">
      <c r="A415" s="29" t="s">
        <v>567</v>
      </c>
      <c r="B415" s="30" t="s">
        <v>568</v>
      </c>
      <c r="C415" s="31">
        <v>250</v>
      </c>
      <c r="D415" s="32">
        <v>719</v>
      </c>
    </row>
    <row r="416" spans="1:4" x14ac:dyDescent="0.35">
      <c r="A416" s="29" t="s">
        <v>569</v>
      </c>
      <c r="B416" s="30" t="s">
        <v>570</v>
      </c>
      <c r="C416" s="31">
        <v>7250</v>
      </c>
      <c r="D416" s="32">
        <v>20851.000000000004</v>
      </c>
    </row>
    <row r="417" spans="1:4" x14ac:dyDescent="0.35">
      <c r="A417" s="29" t="s">
        <v>571</v>
      </c>
      <c r="B417" s="30" t="s">
        <v>572</v>
      </c>
      <c r="C417" s="31">
        <v>1435</v>
      </c>
      <c r="D417" s="32">
        <v>4127.0600000000004</v>
      </c>
    </row>
    <row r="418" spans="1:4" x14ac:dyDescent="0.35">
      <c r="A418" s="29" t="s">
        <v>573</v>
      </c>
      <c r="B418" s="30" t="s">
        <v>570</v>
      </c>
      <c r="C418" s="31">
        <v>69</v>
      </c>
      <c r="D418" s="32">
        <v>1006.02</v>
      </c>
    </row>
    <row r="419" spans="1:4" x14ac:dyDescent="0.35">
      <c r="A419" s="29" t="s">
        <v>574</v>
      </c>
      <c r="B419" s="30" t="s">
        <v>564</v>
      </c>
      <c r="C419" s="31">
        <v>2250</v>
      </c>
      <c r="D419" s="32">
        <v>32805</v>
      </c>
    </row>
    <row r="420" spans="1:4" x14ac:dyDescent="0.35">
      <c r="A420" s="29" t="s">
        <v>575</v>
      </c>
      <c r="B420" s="30" t="s">
        <v>576</v>
      </c>
      <c r="C420" s="31">
        <v>2525764</v>
      </c>
      <c r="D420" s="32">
        <v>3682563.9099999992</v>
      </c>
    </row>
    <row r="421" spans="1:4" x14ac:dyDescent="0.35">
      <c r="A421" s="29" t="s">
        <v>577</v>
      </c>
      <c r="B421" s="30" t="s">
        <v>564</v>
      </c>
      <c r="C421" s="31">
        <v>32150</v>
      </c>
      <c r="D421" s="32">
        <v>92495.550000000047</v>
      </c>
    </row>
    <row r="422" spans="1:4" x14ac:dyDescent="0.35">
      <c r="A422" s="29" t="s">
        <v>578</v>
      </c>
      <c r="B422" s="30" t="s">
        <v>579</v>
      </c>
      <c r="C422" s="31">
        <v>9450</v>
      </c>
      <c r="D422" s="32">
        <v>13494.600000000002</v>
      </c>
    </row>
    <row r="423" spans="1:4" x14ac:dyDescent="0.35">
      <c r="A423" s="29" t="s">
        <v>580</v>
      </c>
      <c r="B423" s="30" t="s">
        <v>581</v>
      </c>
      <c r="C423" s="31">
        <v>546</v>
      </c>
      <c r="D423" s="32">
        <v>10865.4</v>
      </c>
    </row>
    <row r="424" spans="1:4" x14ac:dyDescent="0.35">
      <c r="A424" s="29" t="s">
        <v>582</v>
      </c>
      <c r="B424" s="30" t="s">
        <v>583</v>
      </c>
      <c r="C424" s="31">
        <v>334500</v>
      </c>
      <c r="D424" s="32">
        <v>487701.00000000006</v>
      </c>
    </row>
    <row r="425" spans="1:4" x14ac:dyDescent="0.35">
      <c r="A425" s="29" t="s">
        <v>584</v>
      </c>
      <c r="B425" s="30" t="s">
        <v>585</v>
      </c>
      <c r="C425" s="31">
        <v>85110</v>
      </c>
      <c r="D425" s="32">
        <v>124090.37999999999</v>
      </c>
    </row>
    <row r="426" spans="1:4" x14ac:dyDescent="0.35">
      <c r="A426" s="29" t="s">
        <v>586</v>
      </c>
      <c r="B426" s="30" t="s">
        <v>587</v>
      </c>
      <c r="C426" s="31">
        <v>213700</v>
      </c>
      <c r="D426" s="32">
        <v>305163.60000000003</v>
      </c>
    </row>
    <row r="427" spans="1:4" x14ac:dyDescent="0.35">
      <c r="A427" s="29" t="s">
        <v>588</v>
      </c>
      <c r="B427" s="30" t="s">
        <v>589</v>
      </c>
      <c r="C427" s="31">
        <v>15580</v>
      </c>
      <c r="D427" s="32">
        <v>22248.240000000005</v>
      </c>
    </row>
    <row r="428" spans="1:4" x14ac:dyDescent="0.35">
      <c r="A428" s="29" t="s">
        <v>590</v>
      </c>
      <c r="B428" s="30" t="s">
        <v>591</v>
      </c>
      <c r="C428" s="31">
        <v>129140</v>
      </c>
      <c r="D428" s="32">
        <v>184411.91999999998</v>
      </c>
    </row>
    <row r="429" spans="1:4" x14ac:dyDescent="0.35">
      <c r="A429" s="29" t="s">
        <v>592</v>
      </c>
      <c r="B429" s="30" t="s">
        <v>593</v>
      </c>
      <c r="C429" s="31">
        <v>7100</v>
      </c>
      <c r="D429" s="32">
        <v>10138.800000000003</v>
      </c>
    </row>
    <row r="430" spans="1:4" x14ac:dyDescent="0.35">
      <c r="A430" s="29" t="s">
        <v>594</v>
      </c>
      <c r="B430" s="30" t="s">
        <v>595</v>
      </c>
      <c r="C430" s="31">
        <v>224100</v>
      </c>
      <c r="D430" s="32">
        <v>326737.80000000005</v>
      </c>
    </row>
    <row r="431" spans="1:4" x14ac:dyDescent="0.35">
      <c r="A431" s="29" t="s">
        <v>596</v>
      </c>
      <c r="B431" s="30" t="s">
        <v>597</v>
      </c>
      <c r="C431" s="31">
        <v>144510</v>
      </c>
      <c r="D431" s="32">
        <v>210695.58000000002</v>
      </c>
    </row>
    <row r="432" spans="1:4" x14ac:dyDescent="0.35">
      <c r="A432" s="29" t="s">
        <v>598</v>
      </c>
      <c r="B432" s="30" t="s">
        <v>599</v>
      </c>
      <c r="C432" s="31">
        <v>81200</v>
      </c>
      <c r="D432" s="32">
        <v>115953.60000000001</v>
      </c>
    </row>
    <row r="433" spans="1:4" x14ac:dyDescent="0.35">
      <c r="A433" s="29" t="s">
        <v>600</v>
      </c>
      <c r="B433" s="30" t="s">
        <v>601</v>
      </c>
      <c r="C433" s="31">
        <v>8880</v>
      </c>
      <c r="D433" s="32">
        <v>12947.039999999999</v>
      </c>
    </row>
    <row r="434" spans="1:4" x14ac:dyDescent="0.35">
      <c r="A434" s="44" t="s">
        <v>993</v>
      </c>
      <c r="B434" s="45"/>
      <c r="C434" s="26">
        <f>SUM(C435:C442)</f>
        <v>16323</v>
      </c>
      <c r="D434" s="27">
        <f>SUM(D435:D442)</f>
        <v>97611.54</v>
      </c>
    </row>
    <row r="435" spans="1:4" x14ac:dyDescent="0.35">
      <c r="A435" s="29" t="s">
        <v>602</v>
      </c>
      <c r="B435" s="30" t="s">
        <v>603</v>
      </c>
      <c r="C435" s="31">
        <v>658</v>
      </c>
      <c r="D435" s="32">
        <v>3934.8400000000011</v>
      </c>
    </row>
    <row r="436" spans="1:4" x14ac:dyDescent="0.35">
      <c r="A436" s="29" t="s">
        <v>604</v>
      </c>
      <c r="B436" s="30" t="s">
        <v>605</v>
      </c>
      <c r="C436" s="31">
        <v>365</v>
      </c>
      <c r="D436" s="32">
        <v>2182.6999999999998</v>
      </c>
    </row>
    <row r="437" spans="1:4" x14ac:dyDescent="0.35">
      <c r="A437" s="29" t="s">
        <v>606</v>
      </c>
      <c r="B437" s="30" t="s">
        <v>607</v>
      </c>
      <c r="C437" s="31">
        <v>4285</v>
      </c>
      <c r="D437" s="32">
        <v>25624.300000000003</v>
      </c>
    </row>
    <row r="438" spans="1:4" x14ac:dyDescent="0.35">
      <c r="A438" s="29" t="s">
        <v>608</v>
      </c>
      <c r="B438" s="30" t="s">
        <v>609</v>
      </c>
      <c r="C438" s="31">
        <v>2047</v>
      </c>
      <c r="D438" s="32">
        <v>12241.06</v>
      </c>
    </row>
    <row r="439" spans="1:4" x14ac:dyDescent="0.35">
      <c r="A439" s="29" t="s">
        <v>610</v>
      </c>
      <c r="B439" s="30" t="s">
        <v>611</v>
      </c>
      <c r="C439" s="31">
        <v>5207</v>
      </c>
      <c r="D439" s="32">
        <v>31137.859999999993</v>
      </c>
    </row>
    <row r="440" spans="1:4" x14ac:dyDescent="0.35">
      <c r="A440" s="29" t="s">
        <v>612</v>
      </c>
      <c r="B440" s="30" t="s">
        <v>613</v>
      </c>
      <c r="C440" s="31">
        <v>1756</v>
      </c>
      <c r="D440" s="32">
        <v>10500.88</v>
      </c>
    </row>
    <row r="441" spans="1:4" x14ac:dyDescent="0.35">
      <c r="A441" s="29" t="s">
        <v>614</v>
      </c>
      <c r="B441" s="30" t="s">
        <v>615</v>
      </c>
      <c r="C441" s="31">
        <v>918</v>
      </c>
      <c r="D441" s="32">
        <v>5489.64</v>
      </c>
    </row>
    <row r="442" spans="1:4" x14ac:dyDescent="0.35">
      <c r="A442" s="29" t="s">
        <v>616</v>
      </c>
      <c r="B442" s="30" t="s">
        <v>617</v>
      </c>
      <c r="C442" s="31">
        <v>1087</v>
      </c>
      <c r="D442" s="32">
        <v>6500.2600000000011</v>
      </c>
    </row>
    <row r="443" spans="1:4" x14ac:dyDescent="0.35">
      <c r="A443" s="39" t="s">
        <v>1025</v>
      </c>
      <c r="B443" s="43"/>
      <c r="C443" s="43"/>
      <c r="D443" s="40"/>
    </row>
    <row r="444" spans="1:4" x14ac:dyDescent="0.35">
      <c r="A444" s="44" t="s">
        <v>994</v>
      </c>
      <c r="B444" s="45"/>
      <c r="C444" s="26">
        <f>SUM(C445:C448)</f>
        <v>674</v>
      </c>
      <c r="D444" s="27">
        <f>SUM(D445:D448)</f>
        <v>1553.6</v>
      </c>
    </row>
    <row r="445" spans="1:4" x14ac:dyDescent="0.35">
      <c r="A445" s="29" t="s">
        <v>618</v>
      </c>
      <c r="B445" s="30" t="s">
        <v>619</v>
      </c>
      <c r="C445" s="31">
        <v>373</v>
      </c>
      <c r="D445" s="32">
        <v>859.88</v>
      </c>
    </row>
    <row r="446" spans="1:4" x14ac:dyDescent="0.35">
      <c r="A446" s="29" t="s">
        <v>620</v>
      </c>
      <c r="B446" s="30" t="s">
        <v>621</v>
      </c>
      <c r="C446" s="31">
        <v>99</v>
      </c>
      <c r="D446" s="32">
        <v>228.20999999999998</v>
      </c>
    </row>
    <row r="447" spans="1:4" x14ac:dyDescent="0.35">
      <c r="A447" s="29" t="s">
        <v>622</v>
      </c>
      <c r="B447" s="30" t="s">
        <v>623</v>
      </c>
      <c r="C447" s="31">
        <v>160</v>
      </c>
      <c r="D447" s="32">
        <v>368.91000000000008</v>
      </c>
    </row>
    <row r="448" spans="1:4" x14ac:dyDescent="0.35">
      <c r="A448" s="29" t="s">
        <v>624</v>
      </c>
      <c r="B448" s="30" t="s">
        <v>625</v>
      </c>
      <c r="C448" s="31">
        <v>42</v>
      </c>
      <c r="D448" s="32">
        <v>96.6</v>
      </c>
    </row>
    <row r="449" spans="1:4" x14ac:dyDescent="0.35">
      <c r="A449" s="44" t="s">
        <v>995</v>
      </c>
      <c r="B449" s="45"/>
      <c r="C449" s="26">
        <f>SUM(C450:C473)</f>
        <v>10688473</v>
      </c>
      <c r="D449" s="27">
        <f>SUM(D450:D473)</f>
        <v>6499180.1599999992</v>
      </c>
    </row>
    <row r="450" spans="1:4" x14ac:dyDescent="0.35">
      <c r="A450" s="29" t="s">
        <v>626</v>
      </c>
      <c r="B450" s="30" t="s">
        <v>627</v>
      </c>
      <c r="C450" s="31">
        <v>116930</v>
      </c>
      <c r="D450" s="32">
        <v>55892.54</v>
      </c>
    </row>
    <row r="451" spans="1:4" x14ac:dyDescent="0.35">
      <c r="A451" s="29" t="s">
        <v>628</v>
      </c>
      <c r="B451" s="30" t="s">
        <v>629</v>
      </c>
      <c r="C451" s="31">
        <v>338921</v>
      </c>
      <c r="D451" s="32">
        <v>108454.72</v>
      </c>
    </row>
    <row r="452" spans="1:4" x14ac:dyDescent="0.35">
      <c r="A452" s="29" t="s">
        <v>630</v>
      </c>
      <c r="B452" s="30" t="s">
        <v>631</v>
      </c>
      <c r="C452" s="31">
        <v>171800</v>
      </c>
      <c r="D452" s="32">
        <v>54976</v>
      </c>
    </row>
    <row r="453" spans="1:4" x14ac:dyDescent="0.35">
      <c r="A453" s="29" t="s">
        <v>632</v>
      </c>
      <c r="B453" s="30" t="s">
        <v>607</v>
      </c>
      <c r="C453" s="31">
        <v>308357</v>
      </c>
      <c r="D453" s="32">
        <v>98674.24000000002</v>
      </c>
    </row>
    <row r="454" spans="1:4" x14ac:dyDescent="0.35">
      <c r="A454" s="29" t="s">
        <v>633</v>
      </c>
      <c r="B454" s="30" t="s">
        <v>634</v>
      </c>
      <c r="C454" s="31">
        <v>521</v>
      </c>
      <c r="D454" s="32">
        <v>4350.3499999999985</v>
      </c>
    </row>
    <row r="455" spans="1:4" x14ac:dyDescent="0.35">
      <c r="A455" s="29" t="s">
        <v>635</v>
      </c>
      <c r="B455" s="30" t="s">
        <v>636</v>
      </c>
      <c r="C455" s="31">
        <v>358614</v>
      </c>
      <c r="D455" s="32">
        <v>171417.49</v>
      </c>
    </row>
    <row r="456" spans="1:4" x14ac:dyDescent="0.35">
      <c r="A456" s="29" t="s">
        <v>637</v>
      </c>
      <c r="B456" s="30" t="s">
        <v>638</v>
      </c>
      <c r="C456" s="31">
        <v>124</v>
      </c>
      <c r="D456" s="32">
        <v>1035.4000000000001</v>
      </c>
    </row>
    <row r="457" spans="1:4" x14ac:dyDescent="0.35">
      <c r="A457" s="29" t="s">
        <v>639</v>
      </c>
      <c r="B457" s="30" t="s">
        <v>640</v>
      </c>
      <c r="C457" s="31">
        <v>19631</v>
      </c>
      <c r="D457" s="32">
        <v>200825.13000000003</v>
      </c>
    </row>
    <row r="458" spans="1:4" x14ac:dyDescent="0.35">
      <c r="A458" s="29" t="s">
        <v>641</v>
      </c>
      <c r="B458" s="30" t="s">
        <v>627</v>
      </c>
      <c r="C458" s="31">
        <v>86</v>
      </c>
      <c r="D458" s="32">
        <v>718.1</v>
      </c>
    </row>
    <row r="459" spans="1:4" x14ac:dyDescent="0.35">
      <c r="A459" s="29" t="s">
        <v>642</v>
      </c>
      <c r="B459" s="30" t="s">
        <v>643</v>
      </c>
      <c r="C459" s="31">
        <v>189840</v>
      </c>
      <c r="D459" s="32">
        <v>60748.799999999988</v>
      </c>
    </row>
    <row r="460" spans="1:4" x14ac:dyDescent="0.35">
      <c r="A460" s="29" t="s">
        <v>644</v>
      </c>
      <c r="B460" s="30" t="s">
        <v>645</v>
      </c>
      <c r="C460" s="31">
        <v>105255</v>
      </c>
      <c r="D460" s="32">
        <v>1076758.6499999999</v>
      </c>
    </row>
    <row r="461" spans="1:4" x14ac:dyDescent="0.35">
      <c r="A461" s="29" t="s">
        <v>646</v>
      </c>
      <c r="B461" s="30" t="s">
        <v>647</v>
      </c>
      <c r="C461" s="31">
        <v>690270</v>
      </c>
      <c r="D461" s="32">
        <v>220886.39999999997</v>
      </c>
    </row>
    <row r="462" spans="1:4" x14ac:dyDescent="0.35">
      <c r="A462" s="29" t="s">
        <v>648</v>
      </c>
      <c r="B462" s="30" t="s">
        <v>649</v>
      </c>
      <c r="C462" s="31">
        <v>80580</v>
      </c>
      <c r="D462" s="32">
        <v>25785.600000000006</v>
      </c>
    </row>
    <row r="463" spans="1:4" x14ac:dyDescent="0.35">
      <c r="A463" s="29" t="s">
        <v>650</v>
      </c>
      <c r="B463" s="30" t="s">
        <v>651</v>
      </c>
      <c r="C463" s="31">
        <v>2027940</v>
      </c>
      <c r="D463" s="32">
        <v>648940.80000000016</v>
      </c>
    </row>
    <row r="464" spans="1:4" x14ac:dyDescent="0.35">
      <c r="A464" s="29" t="s">
        <v>652</v>
      </c>
      <c r="B464" s="30" t="s">
        <v>638</v>
      </c>
      <c r="C464" s="31">
        <v>708240</v>
      </c>
      <c r="D464" s="32">
        <v>337830.48000000004</v>
      </c>
    </row>
    <row r="465" spans="1:4" x14ac:dyDescent="0.35">
      <c r="A465" s="29" t="s">
        <v>653</v>
      </c>
      <c r="B465" s="30" t="s">
        <v>654</v>
      </c>
      <c r="C465" s="31">
        <v>27</v>
      </c>
      <c r="D465" s="32">
        <v>225.45</v>
      </c>
    </row>
    <row r="466" spans="1:4" x14ac:dyDescent="0.35">
      <c r="A466" s="29" t="s">
        <v>655</v>
      </c>
      <c r="B466" s="30" t="s">
        <v>656</v>
      </c>
      <c r="C466" s="31">
        <v>16089</v>
      </c>
      <c r="D466" s="32">
        <v>164590.46999999997</v>
      </c>
    </row>
    <row r="467" spans="1:4" x14ac:dyDescent="0.35">
      <c r="A467" s="29" t="s">
        <v>657</v>
      </c>
      <c r="B467" s="30" t="s">
        <v>658</v>
      </c>
      <c r="C467" s="31">
        <v>225000</v>
      </c>
      <c r="D467" s="32">
        <v>72000</v>
      </c>
    </row>
    <row r="468" spans="1:4" x14ac:dyDescent="0.35">
      <c r="A468" s="29" t="s">
        <v>659</v>
      </c>
      <c r="B468" s="30" t="s">
        <v>660</v>
      </c>
      <c r="C468" s="31">
        <v>21584</v>
      </c>
      <c r="D468" s="32">
        <v>220804.32</v>
      </c>
    </row>
    <row r="469" spans="1:4" x14ac:dyDescent="0.35">
      <c r="A469" s="29" t="s">
        <v>661</v>
      </c>
      <c r="B469" s="30" t="s">
        <v>662</v>
      </c>
      <c r="C469" s="31">
        <v>10837</v>
      </c>
      <c r="D469" s="32">
        <v>110862.50999999998</v>
      </c>
    </row>
    <row r="470" spans="1:4" x14ac:dyDescent="0.35">
      <c r="A470" s="29" t="s">
        <v>663</v>
      </c>
      <c r="B470" s="30" t="s">
        <v>664</v>
      </c>
      <c r="C470" s="31">
        <v>19759</v>
      </c>
      <c r="D470" s="32">
        <v>202134.57</v>
      </c>
    </row>
    <row r="471" spans="1:4" x14ac:dyDescent="0.35">
      <c r="A471" s="29" t="s">
        <v>665</v>
      </c>
      <c r="B471" s="30" t="s">
        <v>666</v>
      </c>
      <c r="C471" s="31">
        <v>5263881</v>
      </c>
      <c r="D471" s="32">
        <v>2516135.1299999994</v>
      </c>
    </row>
    <row r="472" spans="1:4" x14ac:dyDescent="0.35">
      <c r="A472" s="29" t="s">
        <v>667</v>
      </c>
      <c r="B472" s="30" t="s">
        <v>668</v>
      </c>
      <c r="C472" s="31">
        <v>14076</v>
      </c>
      <c r="D472" s="32">
        <v>143997.48000000001</v>
      </c>
    </row>
    <row r="473" spans="1:4" x14ac:dyDescent="0.35">
      <c r="A473" s="29" t="s">
        <v>669</v>
      </c>
      <c r="B473" s="30" t="s">
        <v>670</v>
      </c>
      <c r="C473" s="31">
        <v>111</v>
      </c>
      <c r="D473" s="32">
        <v>1135.5300000000002</v>
      </c>
    </row>
    <row r="474" spans="1:4" x14ac:dyDescent="0.35">
      <c r="A474" s="44" t="s">
        <v>996</v>
      </c>
      <c r="B474" s="45"/>
      <c r="C474" s="26">
        <f>C476</f>
        <v>2580</v>
      </c>
      <c r="D474" s="27">
        <f>D476</f>
        <v>4881.3600000000006</v>
      </c>
    </row>
    <row r="475" spans="1:4" x14ac:dyDescent="0.35">
      <c r="A475" s="39" t="s">
        <v>1025</v>
      </c>
      <c r="B475" s="43"/>
      <c r="C475" s="43"/>
      <c r="D475" s="40"/>
    </row>
    <row r="476" spans="1:4" x14ac:dyDescent="0.35">
      <c r="A476" s="29" t="s">
        <v>671</v>
      </c>
      <c r="B476" s="30" t="s">
        <v>300</v>
      </c>
      <c r="C476" s="31">
        <v>2580</v>
      </c>
      <c r="D476" s="32">
        <v>4881.3600000000006</v>
      </c>
    </row>
    <row r="477" spans="1:4" x14ac:dyDescent="0.35">
      <c r="A477" s="44" t="s">
        <v>997</v>
      </c>
      <c r="B477" s="45"/>
      <c r="C477" s="26">
        <f>SUM(C478:C487)</f>
        <v>12964</v>
      </c>
      <c r="D477" s="27">
        <f>SUM(D478:D487)</f>
        <v>87337.639999999985</v>
      </c>
    </row>
    <row r="478" spans="1:4" x14ac:dyDescent="0.35">
      <c r="A478" s="29" t="s">
        <v>672</v>
      </c>
      <c r="B478" s="30" t="s">
        <v>673</v>
      </c>
      <c r="C478" s="31">
        <v>538</v>
      </c>
      <c r="D478" s="32">
        <v>4260.96</v>
      </c>
    </row>
    <row r="479" spans="1:4" x14ac:dyDescent="0.35">
      <c r="A479" s="29" t="s">
        <v>674</v>
      </c>
      <c r="B479" s="30" t="s">
        <v>627</v>
      </c>
      <c r="C479" s="31">
        <v>815</v>
      </c>
      <c r="D479" s="32">
        <v>6454.7999999999993</v>
      </c>
    </row>
    <row r="480" spans="1:4" x14ac:dyDescent="0.35">
      <c r="A480" s="29" t="s">
        <v>675</v>
      </c>
      <c r="B480" s="30" t="s">
        <v>676</v>
      </c>
      <c r="C480" s="31">
        <v>1281</v>
      </c>
      <c r="D480" s="32">
        <v>10145.52</v>
      </c>
    </row>
    <row r="481" spans="1:4" x14ac:dyDescent="0.35">
      <c r="A481" s="29" t="s">
        <v>677</v>
      </c>
      <c r="B481" s="30" t="s">
        <v>678</v>
      </c>
      <c r="C481" s="31">
        <v>2912</v>
      </c>
      <c r="D481" s="32">
        <v>25450.879999999997</v>
      </c>
    </row>
    <row r="482" spans="1:4" x14ac:dyDescent="0.35">
      <c r="A482" s="29" t="s">
        <v>679</v>
      </c>
      <c r="B482" s="30" t="s">
        <v>680</v>
      </c>
      <c r="C482" s="31">
        <v>1878</v>
      </c>
      <c r="D482" s="32">
        <v>14873.759999999998</v>
      </c>
    </row>
    <row r="483" spans="1:4" x14ac:dyDescent="0.35">
      <c r="A483" s="29" t="s">
        <v>681</v>
      </c>
      <c r="B483" s="30" t="s">
        <v>682</v>
      </c>
      <c r="C483" s="31">
        <v>3509</v>
      </c>
      <c r="D483" s="32">
        <v>11579.700000000003</v>
      </c>
    </row>
    <row r="484" spans="1:4" x14ac:dyDescent="0.35">
      <c r="A484" s="29" t="s">
        <v>683</v>
      </c>
      <c r="B484" s="30" t="s">
        <v>684</v>
      </c>
      <c r="C484" s="31">
        <v>487</v>
      </c>
      <c r="D484" s="32">
        <v>2800.25</v>
      </c>
    </row>
    <row r="485" spans="1:4" x14ac:dyDescent="0.35">
      <c r="A485" s="29" t="s">
        <v>685</v>
      </c>
      <c r="B485" s="30" t="s">
        <v>686</v>
      </c>
      <c r="C485" s="31">
        <v>59</v>
      </c>
      <c r="D485" s="32">
        <v>277.89</v>
      </c>
    </row>
    <row r="486" spans="1:4" x14ac:dyDescent="0.35">
      <c r="A486" s="29" t="s">
        <v>687</v>
      </c>
      <c r="B486" s="30" t="s">
        <v>688</v>
      </c>
      <c r="C486" s="31">
        <v>961</v>
      </c>
      <c r="D486" s="32">
        <v>7380.4800000000014</v>
      </c>
    </row>
    <row r="487" spans="1:4" x14ac:dyDescent="0.35">
      <c r="A487" s="29" t="s">
        <v>689</v>
      </c>
      <c r="B487" s="30" t="s">
        <v>690</v>
      </c>
      <c r="C487" s="31">
        <v>524</v>
      </c>
      <c r="D487" s="32">
        <v>4113.3999999999996</v>
      </c>
    </row>
    <row r="488" spans="1:4" x14ac:dyDescent="0.35">
      <c r="A488" s="44" t="s">
        <v>998</v>
      </c>
      <c r="B488" s="45"/>
      <c r="C488" s="26">
        <f>SUM(C489:C501)</f>
        <v>83896</v>
      </c>
      <c r="D488" s="27">
        <f>SUM(D489:D501)</f>
        <v>447116.12</v>
      </c>
    </row>
    <row r="489" spans="1:4" x14ac:dyDescent="0.35">
      <c r="A489" s="29" t="s">
        <v>691</v>
      </c>
      <c r="B489" s="30" t="s">
        <v>692</v>
      </c>
      <c r="C489" s="31">
        <v>668</v>
      </c>
      <c r="D489" s="32">
        <v>2651.96</v>
      </c>
    </row>
    <row r="490" spans="1:4" x14ac:dyDescent="0.35">
      <c r="A490" s="29" t="s">
        <v>693</v>
      </c>
      <c r="B490" s="30" t="s">
        <v>694</v>
      </c>
      <c r="C490" s="31">
        <v>10</v>
      </c>
      <c r="D490" s="32">
        <v>40.5</v>
      </c>
    </row>
    <row r="491" spans="1:4" x14ac:dyDescent="0.35">
      <c r="A491" s="29" t="s">
        <v>695</v>
      </c>
      <c r="B491" s="30" t="s">
        <v>696</v>
      </c>
      <c r="C491" s="31">
        <v>3282</v>
      </c>
      <c r="D491" s="32">
        <v>13292.1</v>
      </c>
    </row>
    <row r="492" spans="1:4" x14ac:dyDescent="0.35">
      <c r="A492" s="29" t="s">
        <v>697</v>
      </c>
      <c r="B492" s="30" t="s">
        <v>698</v>
      </c>
      <c r="C492" s="31">
        <v>7308</v>
      </c>
      <c r="D492" s="32">
        <v>82653.48</v>
      </c>
    </row>
    <row r="493" spans="1:4" x14ac:dyDescent="0.35">
      <c r="A493" s="29" t="s">
        <v>699</v>
      </c>
      <c r="B493" s="30" t="s">
        <v>700</v>
      </c>
      <c r="C493" s="31">
        <v>9858</v>
      </c>
      <c r="D493" s="32">
        <v>39924.9</v>
      </c>
    </row>
    <row r="494" spans="1:4" x14ac:dyDescent="0.35">
      <c r="A494" s="29" t="s">
        <v>701</v>
      </c>
      <c r="B494" s="30" t="s">
        <v>702</v>
      </c>
      <c r="C494" s="31">
        <v>986</v>
      </c>
      <c r="D494" s="32">
        <v>11151.660000000002</v>
      </c>
    </row>
    <row r="495" spans="1:4" x14ac:dyDescent="0.35">
      <c r="A495" s="29" t="s">
        <v>703</v>
      </c>
      <c r="B495" s="30" t="s">
        <v>704</v>
      </c>
      <c r="C495" s="31">
        <v>1873</v>
      </c>
      <c r="D495" s="32">
        <v>15227.489999999996</v>
      </c>
    </row>
    <row r="496" spans="1:4" x14ac:dyDescent="0.35">
      <c r="A496" s="29" t="s">
        <v>705</v>
      </c>
      <c r="B496" s="30" t="s">
        <v>706</v>
      </c>
      <c r="C496" s="31">
        <v>890</v>
      </c>
      <c r="D496" s="32">
        <v>8819.9</v>
      </c>
    </row>
    <row r="497" spans="1:4" x14ac:dyDescent="0.35">
      <c r="A497" s="29" t="s">
        <v>707</v>
      </c>
      <c r="B497" s="30" t="s">
        <v>708</v>
      </c>
      <c r="C497" s="31">
        <v>693</v>
      </c>
      <c r="D497" s="32">
        <v>5634.0900000000029</v>
      </c>
    </row>
    <row r="498" spans="1:4" x14ac:dyDescent="0.35">
      <c r="A498" s="29" t="s">
        <v>709</v>
      </c>
      <c r="B498" s="30" t="s">
        <v>607</v>
      </c>
      <c r="C498" s="31">
        <v>12154</v>
      </c>
      <c r="D498" s="32">
        <v>120446.14</v>
      </c>
    </row>
    <row r="499" spans="1:4" x14ac:dyDescent="0.35">
      <c r="A499" s="29" t="s">
        <v>710</v>
      </c>
      <c r="B499" s="30" t="s">
        <v>607</v>
      </c>
      <c r="C499" s="31">
        <v>15553</v>
      </c>
      <c r="D499" s="32">
        <v>6438.9299999999985</v>
      </c>
    </row>
    <row r="500" spans="1:4" x14ac:dyDescent="0.35">
      <c r="A500" s="29" t="s">
        <v>711</v>
      </c>
      <c r="B500" s="30" t="s">
        <v>712</v>
      </c>
      <c r="C500" s="31">
        <v>17125</v>
      </c>
      <c r="D500" s="32">
        <v>7089.6100000000015</v>
      </c>
    </row>
    <row r="501" spans="1:4" x14ac:dyDescent="0.35">
      <c r="A501" s="29" t="s">
        <v>713</v>
      </c>
      <c r="B501" s="30" t="s">
        <v>712</v>
      </c>
      <c r="C501" s="31">
        <v>13496</v>
      </c>
      <c r="D501" s="32">
        <v>133745.36000000002</v>
      </c>
    </row>
    <row r="502" spans="1:4" x14ac:dyDescent="0.35">
      <c r="A502" s="44" t="s">
        <v>999</v>
      </c>
      <c r="B502" s="45"/>
      <c r="C502" s="26">
        <f>SUM(C503:C523)</f>
        <v>25891</v>
      </c>
      <c r="D502" s="27">
        <f>SUM(D503:D523)</f>
        <v>1494744.6900000002</v>
      </c>
    </row>
    <row r="503" spans="1:4" x14ac:dyDescent="0.35">
      <c r="A503" s="29" t="s">
        <v>714</v>
      </c>
      <c r="B503" s="30" t="s">
        <v>715</v>
      </c>
      <c r="C503" s="31">
        <v>1070</v>
      </c>
      <c r="D503" s="32">
        <v>75980.7</v>
      </c>
    </row>
    <row r="504" spans="1:4" x14ac:dyDescent="0.35">
      <c r="A504" s="29" t="s">
        <v>716</v>
      </c>
      <c r="B504" s="30" t="s">
        <v>717</v>
      </c>
      <c r="C504" s="31">
        <v>65</v>
      </c>
      <c r="D504" s="32">
        <v>7801.3</v>
      </c>
    </row>
    <row r="505" spans="1:4" x14ac:dyDescent="0.35">
      <c r="A505" s="29" t="s">
        <v>718</v>
      </c>
      <c r="B505" s="30" t="s">
        <v>717</v>
      </c>
      <c r="C505" s="31">
        <v>123</v>
      </c>
      <c r="D505" s="32">
        <v>14762.460000000001</v>
      </c>
    </row>
    <row r="506" spans="1:4" x14ac:dyDescent="0.35">
      <c r="A506" s="29" t="s">
        <v>719</v>
      </c>
      <c r="B506" s="30" t="s">
        <v>720</v>
      </c>
      <c r="C506" s="31">
        <v>679</v>
      </c>
      <c r="D506" s="32">
        <v>40740</v>
      </c>
    </row>
    <row r="507" spans="1:4" x14ac:dyDescent="0.35">
      <c r="A507" s="39" t="s">
        <v>1025</v>
      </c>
      <c r="B507" s="43"/>
      <c r="C507" s="43"/>
      <c r="D507" s="40"/>
    </row>
    <row r="508" spans="1:4" x14ac:dyDescent="0.35">
      <c r="A508" s="29" t="s">
        <v>721</v>
      </c>
      <c r="B508" s="30" t="s">
        <v>722</v>
      </c>
      <c r="C508" s="31">
        <v>6763</v>
      </c>
      <c r="D508" s="32">
        <v>305349.45</v>
      </c>
    </row>
    <row r="509" spans="1:4" x14ac:dyDescent="0.35">
      <c r="A509" s="29" t="s">
        <v>723</v>
      </c>
      <c r="B509" s="30" t="s">
        <v>724</v>
      </c>
      <c r="C509" s="31">
        <v>1750</v>
      </c>
      <c r="D509" s="32">
        <v>105000</v>
      </c>
    </row>
    <row r="510" spans="1:4" x14ac:dyDescent="0.35">
      <c r="A510" s="29" t="s">
        <v>725</v>
      </c>
      <c r="B510" s="30" t="s">
        <v>724</v>
      </c>
      <c r="C510" s="31">
        <v>2585</v>
      </c>
      <c r="D510" s="32">
        <v>155100</v>
      </c>
    </row>
    <row r="511" spans="1:4" x14ac:dyDescent="0.35">
      <c r="A511" s="29" t="s">
        <v>726</v>
      </c>
      <c r="B511" s="30" t="s">
        <v>724</v>
      </c>
      <c r="C511" s="31">
        <v>1239</v>
      </c>
      <c r="D511" s="32">
        <v>55940.85</v>
      </c>
    </row>
    <row r="512" spans="1:4" x14ac:dyDescent="0.35">
      <c r="A512" s="29" t="s">
        <v>727</v>
      </c>
      <c r="B512" s="30" t="s">
        <v>728</v>
      </c>
      <c r="C512" s="31">
        <v>1285</v>
      </c>
      <c r="D512" s="32">
        <v>77100</v>
      </c>
    </row>
    <row r="513" spans="1:4" x14ac:dyDescent="0.35">
      <c r="A513" s="29" t="s">
        <v>729</v>
      </c>
      <c r="B513" s="30" t="s">
        <v>730</v>
      </c>
      <c r="C513" s="31">
        <v>8529</v>
      </c>
      <c r="D513" s="32">
        <v>511740</v>
      </c>
    </row>
    <row r="514" spans="1:4" x14ac:dyDescent="0.35">
      <c r="A514" s="29" t="s">
        <v>731</v>
      </c>
      <c r="B514" s="30" t="s">
        <v>732</v>
      </c>
      <c r="C514" s="31">
        <v>962</v>
      </c>
      <c r="D514" s="32">
        <v>68311.62000000001</v>
      </c>
    </row>
    <row r="515" spans="1:4" x14ac:dyDescent="0.35">
      <c r="A515" s="29" t="s">
        <v>733</v>
      </c>
      <c r="B515" s="30" t="s">
        <v>717</v>
      </c>
      <c r="C515" s="31">
        <v>238</v>
      </c>
      <c r="D515" s="32">
        <v>28564.760000000006</v>
      </c>
    </row>
    <row r="516" spans="1:4" x14ac:dyDescent="0.35">
      <c r="A516" s="29" t="s">
        <v>734</v>
      </c>
      <c r="B516" s="30" t="s">
        <v>735</v>
      </c>
      <c r="C516" s="31">
        <v>17</v>
      </c>
      <c r="D516" s="32">
        <v>767.55</v>
      </c>
    </row>
    <row r="517" spans="1:4" x14ac:dyDescent="0.35">
      <c r="A517" s="29" t="s">
        <v>736</v>
      </c>
      <c r="B517" s="30" t="s">
        <v>737</v>
      </c>
      <c r="C517" s="31">
        <v>4</v>
      </c>
      <c r="D517" s="32">
        <v>120</v>
      </c>
    </row>
    <row r="518" spans="1:4" x14ac:dyDescent="0.35">
      <c r="A518" s="29" t="s">
        <v>738</v>
      </c>
      <c r="B518" s="30" t="s">
        <v>739</v>
      </c>
      <c r="C518" s="31">
        <v>112</v>
      </c>
      <c r="D518" s="32">
        <v>6496</v>
      </c>
    </row>
    <row r="519" spans="1:4" x14ac:dyDescent="0.35">
      <c r="A519" s="29" t="s">
        <v>740</v>
      </c>
      <c r="B519" s="30" t="s">
        <v>741</v>
      </c>
      <c r="C519" s="31">
        <v>40</v>
      </c>
      <c r="D519" s="32">
        <v>4600</v>
      </c>
    </row>
    <row r="520" spans="1:4" x14ac:dyDescent="0.35">
      <c r="A520" s="29" t="s">
        <v>742</v>
      </c>
      <c r="B520" s="30" t="s">
        <v>743</v>
      </c>
      <c r="C520" s="31">
        <v>14</v>
      </c>
      <c r="D520" s="32">
        <v>1610</v>
      </c>
    </row>
    <row r="521" spans="1:4" x14ac:dyDescent="0.35">
      <c r="A521" s="29" t="s">
        <v>744</v>
      </c>
      <c r="B521" s="30" t="s">
        <v>745</v>
      </c>
      <c r="C521" s="31">
        <v>59</v>
      </c>
      <c r="D521" s="32">
        <v>3245</v>
      </c>
    </row>
    <row r="522" spans="1:4" x14ac:dyDescent="0.35">
      <c r="A522" s="29" t="s">
        <v>746</v>
      </c>
      <c r="B522" s="30" t="s">
        <v>747</v>
      </c>
      <c r="C522" s="31">
        <v>159</v>
      </c>
      <c r="D522" s="32">
        <v>8745</v>
      </c>
    </row>
    <row r="523" spans="1:4" x14ac:dyDescent="0.35">
      <c r="A523" s="29" t="s">
        <v>748</v>
      </c>
      <c r="B523" s="30" t="s">
        <v>749</v>
      </c>
      <c r="C523" s="31">
        <v>198</v>
      </c>
      <c r="D523" s="32">
        <v>22770</v>
      </c>
    </row>
    <row r="524" spans="1:4" x14ac:dyDescent="0.35">
      <c r="A524" s="44" t="s">
        <v>1000</v>
      </c>
      <c r="B524" s="45"/>
      <c r="C524" s="26">
        <f>SUM(C525:C534)</f>
        <v>207772</v>
      </c>
      <c r="D524" s="27">
        <f>SUM(D525:D534)</f>
        <v>455020.68000000005</v>
      </c>
    </row>
    <row r="525" spans="1:4" x14ac:dyDescent="0.35">
      <c r="A525" s="29" t="s">
        <v>750</v>
      </c>
      <c r="B525" s="30" t="s">
        <v>751</v>
      </c>
      <c r="C525" s="31">
        <v>92</v>
      </c>
      <c r="D525" s="32">
        <v>201.48</v>
      </c>
    </row>
    <row r="526" spans="1:4" x14ac:dyDescent="0.35">
      <c r="A526" s="29" t="s">
        <v>752</v>
      </c>
      <c r="B526" s="30" t="s">
        <v>751</v>
      </c>
      <c r="C526" s="31">
        <v>2698</v>
      </c>
      <c r="D526" s="32">
        <v>5908.619999999999</v>
      </c>
    </row>
    <row r="527" spans="1:4" x14ac:dyDescent="0.35">
      <c r="A527" s="29" t="s">
        <v>753</v>
      </c>
      <c r="B527" s="30" t="s">
        <v>754</v>
      </c>
      <c r="C527" s="31">
        <v>15487</v>
      </c>
      <c r="D527" s="32">
        <v>33916.53</v>
      </c>
    </row>
    <row r="528" spans="1:4" x14ac:dyDescent="0.35">
      <c r="A528" s="29" t="s">
        <v>755</v>
      </c>
      <c r="B528" s="30" t="s">
        <v>756</v>
      </c>
      <c r="C528" s="31">
        <v>11617</v>
      </c>
      <c r="D528" s="32">
        <v>25441.230000000003</v>
      </c>
    </row>
    <row r="529" spans="1:4" x14ac:dyDescent="0.35">
      <c r="A529" s="29" t="s">
        <v>757</v>
      </c>
      <c r="B529" s="30" t="s">
        <v>1016</v>
      </c>
      <c r="C529" s="31">
        <v>36070</v>
      </c>
      <c r="D529" s="32">
        <v>78993.3</v>
      </c>
    </row>
    <row r="530" spans="1:4" x14ac:dyDescent="0.35">
      <c r="A530" s="29" t="s">
        <v>758</v>
      </c>
      <c r="B530" s="30" t="s">
        <v>759</v>
      </c>
      <c r="C530" s="31">
        <v>1981</v>
      </c>
      <c r="D530" s="32">
        <v>4338.3900000000003</v>
      </c>
    </row>
    <row r="531" spans="1:4" x14ac:dyDescent="0.35">
      <c r="A531" s="29" t="s">
        <v>760</v>
      </c>
      <c r="B531" s="30" t="s">
        <v>761</v>
      </c>
      <c r="C531" s="31">
        <v>13992</v>
      </c>
      <c r="D531" s="32">
        <v>30642.480000000003</v>
      </c>
    </row>
    <row r="532" spans="1:4" x14ac:dyDescent="0.35">
      <c r="A532" s="29" t="s">
        <v>762</v>
      </c>
      <c r="B532" s="30" t="s">
        <v>763</v>
      </c>
      <c r="C532" s="31">
        <v>5415</v>
      </c>
      <c r="D532" s="32">
        <v>11858.85</v>
      </c>
    </row>
    <row r="533" spans="1:4" x14ac:dyDescent="0.35">
      <c r="A533" s="29" t="s">
        <v>764</v>
      </c>
      <c r="B533" s="30" t="s">
        <v>765</v>
      </c>
      <c r="C533" s="31">
        <v>116408</v>
      </c>
      <c r="D533" s="32">
        <v>254933.52000000002</v>
      </c>
    </row>
    <row r="534" spans="1:4" x14ac:dyDescent="0.35">
      <c r="A534" s="29" t="s">
        <v>766</v>
      </c>
      <c r="B534" s="30" t="s">
        <v>767</v>
      </c>
      <c r="C534" s="31">
        <v>4012</v>
      </c>
      <c r="D534" s="32">
        <v>8786.2800000000025</v>
      </c>
    </row>
    <row r="535" spans="1:4" x14ac:dyDescent="0.35">
      <c r="A535" s="44" t="s">
        <v>1001</v>
      </c>
      <c r="B535" s="45"/>
      <c r="C535" s="26">
        <f>SUM(C536:C552)</f>
        <v>98903</v>
      </c>
      <c r="D535" s="27">
        <f>SUM(D536:D552)</f>
        <v>772197.29999999993</v>
      </c>
    </row>
    <row r="536" spans="1:4" x14ac:dyDescent="0.35">
      <c r="A536" s="29" t="s">
        <v>768</v>
      </c>
      <c r="B536" s="30" t="s">
        <v>769</v>
      </c>
      <c r="C536" s="31">
        <v>22761</v>
      </c>
      <c r="D536" s="32">
        <v>256744.08</v>
      </c>
    </row>
    <row r="537" spans="1:4" x14ac:dyDescent="0.35">
      <c r="A537" s="29" t="s">
        <v>770</v>
      </c>
      <c r="B537" s="30" t="s">
        <v>771</v>
      </c>
      <c r="C537" s="31">
        <v>19706</v>
      </c>
      <c r="D537" s="32">
        <v>171442.19999999995</v>
      </c>
    </row>
    <row r="538" spans="1:4" x14ac:dyDescent="0.35">
      <c r="A538" s="29" t="s">
        <v>772</v>
      </c>
      <c r="B538" s="30" t="s">
        <v>773</v>
      </c>
      <c r="C538" s="31">
        <v>973</v>
      </c>
      <c r="D538" s="32">
        <v>10975.440000000002</v>
      </c>
    </row>
    <row r="539" spans="1:4" x14ac:dyDescent="0.35">
      <c r="A539" s="39" t="s">
        <v>1025</v>
      </c>
      <c r="B539" s="43"/>
      <c r="C539" s="43"/>
      <c r="D539" s="40"/>
    </row>
    <row r="540" spans="1:4" x14ac:dyDescent="0.35">
      <c r="A540" s="29" t="s">
        <v>774</v>
      </c>
      <c r="B540" s="30" t="s">
        <v>775</v>
      </c>
      <c r="C540" s="31">
        <v>217</v>
      </c>
      <c r="D540" s="32">
        <v>2447.7599999999998</v>
      </c>
    </row>
    <row r="541" spans="1:4" x14ac:dyDescent="0.35">
      <c r="A541" s="29" t="s">
        <v>776</v>
      </c>
      <c r="B541" s="30" t="s">
        <v>777</v>
      </c>
      <c r="C541" s="31">
        <v>1767</v>
      </c>
      <c r="D541" s="32">
        <v>19931.760000000006</v>
      </c>
    </row>
    <row r="542" spans="1:4" x14ac:dyDescent="0.35">
      <c r="A542" s="29" t="s">
        <v>778</v>
      </c>
      <c r="B542" s="30" t="s">
        <v>779</v>
      </c>
      <c r="C542" s="31">
        <v>8273</v>
      </c>
      <c r="D542" s="32">
        <v>71975.099999999991</v>
      </c>
    </row>
    <row r="543" spans="1:4" x14ac:dyDescent="0.35">
      <c r="A543" s="29" t="s">
        <v>780</v>
      </c>
      <c r="B543" s="30" t="s">
        <v>781</v>
      </c>
      <c r="C543" s="31">
        <v>22180</v>
      </c>
      <c r="D543" s="32">
        <v>25019.040000000008</v>
      </c>
    </row>
    <row r="544" spans="1:4" x14ac:dyDescent="0.35">
      <c r="A544" s="29" t="s">
        <v>782</v>
      </c>
      <c r="B544" s="30" t="s">
        <v>783</v>
      </c>
      <c r="C544" s="31">
        <v>437</v>
      </c>
      <c r="D544" s="32">
        <v>4929.3600000000006</v>
      </c>
    </row>
    <row r="545" spans="1:4" x14ac:dyDescent="0.35">
      <c r="A545" s="29" t="s">
        <v>784</v>
      </c>
      <c r="B545" s="30" t="s">
        <v>651</v>
      </c>
      <c r="C545" s="31">
        <v>447</v>
      </c>
      <c r="D545" s="32">
        <v>7563.2400000000007</v>
      </c>
    </row>
    <row r="546" spans="1:4" x14ac:dyDescent="0.35">
      <c r="A546" s="29" t="s">
        <v>785</v>
      </c>
      <c r="B546" s="30" t="s">
        <v>786</v>
      </c>
      <c r="C546" s="31">
        <v>2045</v>
      </c>
      <c r="D546" s="32">
        <v>23067.599999999999</v>
      </c>
    </row>
    <row r="547" spans="1:4" x14ac:dyDescent="0.35">
      <c r="A547" s="29" t="s">
        <v>787</v>
      </c>
      <c r="B547" s="30" t="s">
        <v>788</v>
      </c>
      <c r="C547" s="31">
        <v>558</v>
      </c>
      <c r="D547" s="32">
        <v>6294.2399999999989</v>
      </c>
    </row>
    <row r="548" spans="1:4" x14ac:dyDescent="0.35">
      <c r="A548" s="29" t="s">
        <v>789</v>
      </c>
      <c r="B548" s="30" t="s">
        <v>790</v>
      </c>
      <c r="C548" s="31">
        <v>3641</v>
      </c>
      <c r="D548" s="32">
        <v>41070.479999999996</v>
      </c>
    </row>
    <row r="549" spans="1:4" x14ac:dyDescent="0.35">
      <c r="A549" s="29" t="s">
        <v>791</v>
      </c>
      <c r="B549" s="30" t="s">
        <v>792</v>
      </c>
      <c r="C549" s="31">
        <v>1892</v>
      </c>
      <c r="D549" s="32">
        <v>21341.760000000002</v>
      </c>
    </row>
    <row r="550" spans="1:4" x14ac:dyDescent="0.35">
      <c r="A550" s="29" t="s">
        <v>793</v>
      </c>
      <c r="B550" s="30" t="s">
        <v>794</v>
      </c>
      <c r="C550" s="31">
        <v>162</v>
      </c>
      <c r="D550" s="32">
        <v>1827.3600000000006</v>
      </c>
    </row>
    <row r="551" spans="1:4" x14ac:dyDescent="0.35">
      <c r="A551" s="29" t="s">
        <v>795</v>
      </c>
      <c r="B551" s="30" t="s">
        <v>796</v>
      </c>
      <c r="C551" s="31">
        <v>4445</v>
      </c>
      <c r="D551" s="32">
        <v>34537.65</v>
      </c>
    </row>
    <row r="552" spans="1:4" x14ac:dyDescent="0.35">
      <c r="A552" s="29" t="s">
        <v>797</v>
      </c>
      <c r="B552" s="30" t="s">
        <v>798</v>
      </c>
      <c r="C552" s="31">
        <v>9399</v>
      </c>
      <c r="D552" s="32">
        <v>73030.23000000001</v>
      </c>
    </row>
    <row r="553" spans="1:4" x14ac:dyDescent="0.35">
      <c r="A553" s="44" t="s">
        <v>1002</v>
      </c>
      <c r="B553" s="45"/>
      <c r="C553" s="26">
        <f>SUM(C554:C570)</f>
        <v>3839840</v>
      </c>
      <c r="D553" s="27">
        <f>SUM(D554:D570)</f>
        <v>1498803.1400000004</v>
      </c>
    </row>
    <row r="554" spans="1:4" x14ac:dyDescent="0.35">
      <c r="A554" s="29" t="s">
        <v>799</v>
      </c>
      <c r="B554" s="30" t="s">
        <v>629</v>
      </c>
      <c r="C554" s="31">
        <v>423947</v>
      </c>
      <c r="D554" s="32">
        <v>122944.63</v>
      </c>
    </row>
    <row r="555" spans="1:4" x14ac:dyDescent="0.35">
      <c r="A555" s="29" t="s">
        <v>800</v>
      </c>
      <c r="B555" s="30" t="s">
        <v>801</v>
      </c>
      <c r="C555" s="31">
        <v>178</v>
      </c>
      <c r="D555" s="32">
        <v>1504.1000000000001</v>
      </c>
    </row>
    <row r="556" spans="1:4" x14ac:dyDescent="0.35">
      <c r="A556" s="29" t="s">
        <v>802</v>
      </c>
      <c r="B556" s="30" t="s">
        <v>803</v>
      </c>
      <c r="C556" s="31">
        <v>90229</v>
      </c>
      <c r="D556" s="32">
        <v>26166.410000000003</v>
      </c>
    </row>
    <row r="557" spans="1:4" x14ac:dyDescent="0.35">
      <c r="A557" s="29" t="s">
        <v>804</v>
      </c>
      <c r="B557" s="30" t="s">
        <v>805</v>
      </c>
      <c r="C557" s="31">
        <v>11906</v>
      </c>
      <c r="D557" s="32">
        <v>182280.85999999996</v>
      </c>
    </row>
    <row r="558" spans="1:4" x14ac:dyDescent="0.35">
      <c r="A558" s="29" t="s">
        <v>806</v>
      </c>
      <c r="B558" s="30" t="s">
        <v>607</v>
      </c>
      <c r="C558" s="31">
        <v>185152</v>
      </c>
      <c r="D558" s="32">
        <v>53694.080000000002</v>
      </c>
    </row>
    <row r="559" spans="1:4" x14ac:dyDescent="0.35">
      <c r="A559" s="29" t="s">
        <v>807</v>
      </c>
      <c r="B559" s="30" t="s">
        <v>808</v>
      </c>
      <c r="C559" s="31">
        <v>1038990</v>
      </c>
      <c r="D559" s="32">
        <v>301307.10000000003</v>
      </c>
    </row>
    <row r="560" spans="1:4" x14ac:dyDescent="0.35">
      <c r="A560" s="29" t="s">
        <v>809</v>
      </c>
      <c r="B560" s="30" t="s">
        <v>810</v>
      </c>
      <c r="C560" s="31">
        <v>3930</v>
      </c>
      <c r="D560" s="32">
        <v>103162.5</v>
      </c>
    </row>
    <row r="561" spans="1:4" x14ac:dyDescent="0.35">
      <c r="A561" s="29" t="s">
        <v>811</v>
      </c>
      <c r="B561" s="30" t="s">
        <v>812</v>
      </c>
      <c r="C561" s="31">
        <v>41</v>
      </c>
      <c r="D561" s="32">
        <v>627.70999999999992</v>
      </c>
    </row>
    <row r="562" spans="1:4" x14ac:dyDescent="0.35">
      <c r="A562" s="29" t="s">
        <v>813</v>
      </c>
      <c r="B562" s="30" t="s">
        <v>814</v>
      </c>
      <c r="C562" s="31">
        <v>92220</v>
      </c>
      <c r="D562" s="32">
        <v>26743.800000000003</v>
      </c>
    </row>
    <row r="563" spans="1:4" x14ac:dyDescent="0.35">
      <c r="A563" s="29" t="s">
        <v>815</v>
      </c>
      <c r="B563" s="30" t="s">
        <v>816</v>
      </c>
      <c r="C563" s="31">
        <v>925</v>
      </c>
      <c r="D563" s="32">
        <v>24281.25</v>
      </c>
    </row>
    <row r="564" spans="1:4" x14ac:dyDescent="0.35">
      <c r="A564" s="29" t="s">
        <v>817</v>
      </c>
      <c r="B564" s="30" t="s">
        <v>818</v>
      </c>
      <c r="C564" s="31">
        <v>1673</v>
      </c>
      <c r="D564" s="32">
        <v>43916.25</v>
      </c>
    </row>
    <row r="565" spans="1:4" x14ac:dyDescent="0.35">
      <c r="A565" s="29" t="s">
        <v>819</v>
      </c>
      <c r="B565" s="30" t="s">
        <v>820</v>
      </c>
      <c r="C565" s="31">
        <v>311</v>
      </c>
      <c r="D565" s="32">
        <v>4571.7000000000007</v>
      </c>
    </row>
    <row r="566" spans="1:4" x14ac:dyDescent="0.35">
      <c r="A566" s="29" t="s">
        <v>821</v>
      </c>
      <c r="B566" s="30" t="s">
        <v>822</v>
      </c>
      <c r="C566" s="31">
        <v>645</v>
      </c>
      <c r="D566" s="32">
        <v>16931.25</v>
      </c>
    </row>
    <row r="567" spans="1:4" x14ac:dyDescent="0.35">
      <c r="A567" s="29" t="s">
        <v>823</v>
      </c>
      <c r="B567" s="30" t="s">
        <v>824</v>
      </c>
      <c r="C567" s="31">
        <v>104</v>
      </c>
      <c r="D567" s="32">
        <v>2730</v>
      </c>
    </row>
    <row r="568" spans="1:4" x14ac:dyDescent="0.35">
      <c r="A568" s="29" t="s">
        <v>825</v>
      </c>
      <c r="B568" s="30" t="s">
        <v>826</v>
      </c>
      <c r="C568" s="31">
        <v>1988640</v>
      </c>
      <c r="D568" s="32">
        <v>576705.60000000021</v>
      </c>
    </row>
    <row r="569" spans="1:4" x14ac:dyDescent="0.35">
      <c r="A569" s="29" t="s">
        <v>827</v>
      </c>
      <c r="B569" s="30" t="s">
        <v>828</v>
      </c>
      <c r="C569" s="31">
        <v>936</v>
      </c>
      <c r="D569" s="32">
        <v>11044.799999999997</v>
      </c>
    </row>
    <row r="570" spans="1:4" x14ac:dyDescent="0.35">
      <c r="A570" s="29" t="s">
        <v>829</v>
      </c>
      <c r="B570" s="30" t="s">
        <v>830</v>
      </c>
      <c r="C570" s="31">
        <v>13</v>
      </c>
      <c r="D570" s="32">
        <v>191.10000000000002</v>
      </c>
    </row>
    <row r="571" spans="1:4" x14ac:dyDescent="0.35">
      <c r="A571" s="39" t="s">
        <v>1025</v>
      </c>
      <c r="B571" s="43"/>
      <c r="C571" s="43"/>
      <c r="D571" s="40"/>
    </row>
    <row r="572" spans="1:4" x14ac:dyDescent="0.35">
      <c r="A572" s="44" t="s">
        <v>1003</v>
      </c>
      <c r="B572" s="45"/>
      <c r="C572" s="26">
        <f>SUM(C573:C606)</f>
        <v>2895341</v>
      </c>
      <c r="D572" s="27">
        <f>SUM(D573:D606)</f>
        <v>13120445.299999999</v>
      </c>
    </row>
    <row r="573" spans="1:4" x14ac:dyDescent="0.35">
      <c r="A573" s="29" t="s">
        <v>831</v>
      </c>
      <c r="B573" s="30" t="s">
        <v>832</v>
      </c>
      <c r="C573" s="31">
        <v>109020</v>
      </c>
      <c r="D573" s="32">
        <v>494078.63999999996</v>
      </c>
    </row>
    <row r="574" spans="1:4" x14ac:dyDescent="0.35">
      <c r="A574" s="29" t="s">
        <v>833</v>
      </c>
      <c r="B574" s="30" t="s">
        <v>832</v>
      </c>
      <c r="C574" s="31">
        <v>20490</v>
      </c>
      <c r="D574" s="32">
        <v>92860.68</v>
      </c>
    </row>
    <row r="575" spans="1:4" x14ac:dyDescent="0.35">
      <c r="A575" s="29" t="s">
        <v>834</v>
      </c>
      <c r="B575" s="30" t="s">
        <v>835</v>
      </c>
      <c r="C575" s="31">
        <v>275490</v>
      </c>
      <c r="D575" s="32">
        <v>1248520.6800000002</v>
      </c>
    </row>
    <row r="576" spans="1:4" x14ac:dyDescent="0.35">
      <c r="A576" s="29" t="s">
        <v>836</v>
      </c>
      <c r="B576" s="30" t="s">
        <v>835</v>
      </c>
      <c r="C576" s="31">
        <v>76960</v>
      </c>
      <c r="D576" s="32">
        <v>348705.75999999995</v>
      </c>
    </row>
    <row r="577" spans="1:4" x14ac:dyDescent="0.35">
      <c r="A577" s="29" t="s">
        <v>837</v>
      </c>
      <c r="B577" s="30" t="s">
        <v>28</v>
      </c>
      <c r="C577" s="31">
        <v>24720</v>
      </c>
      <c r="D577" s="32">
        <v>112006.31999999999</v>
      </c>
    </row>
    <row r="578" spans="1:4" x14ac:dyDescent="0.35">
      <c r="A578" s="29" t="s">
        <v>838</v>
      </c>
      <c r="B578" s="30" t="s">
        <v>839</v>
      </c>
      <c r="C578" s="31">
        <v>79140</v>
      </c>
      <c r="D578" s="32">
        <v>358583.33999999997</v>
      </c>
    </row>
    <row r="579" spans="1:4" x14ac:dyDescent="0.35">
      <c r="A579" s="29" t="s">
        <v>840</v>
      </c>
      <c r="B579" s="30" t="s">
        <v>841</v>
      </c>
      <c r="C579" s="31">
        <v>287940</v>
      </c>
      <c r="D579" s="32">
        <v>1304944.0800000003</v>
      </c>
    </row>
    <row r="580" spans="1:4" x14ac:dyDescent="0.35">
      <c r="A580" s="29" t="s">
        <v>842</v>
      </c>
      <c r="B580" s="30" t="s">
        <v>843</v>
      </c>
      <c r="C580" s="31">
        <v>2790</v>
      </c>
      <c r="D580" s="32">
        <v>12641.489999999998</v>
      </c>
    </row>
    <row r="581" spans="1:4" x14ac:dyDescent="0.35">
      <c r="A581" s="29" t="s">
        <v>844</v>
      </c>
      <c r="B581" s="30" t="s">
        <v>843</v>
      </c>
      <c r="C581" s="31">
        <v>22530</v>
      </c>
      <c r="D581" s="32">
        <v>102105.95999999999</v>
      </c>
    </row>
    <row r="582" spans="1:4" x14ac:dyDescent="0.35">
      <c r="A582" s="29" t="s">
        <v>845</v>
      </c>
      <c r="B582" s="30" t="s">
        <v>843</v>
      </c>
      <c r="C582" s="31">
        <v>36840</v>
      </c>
      <c r="D582" s="32">
        <v>166958.88</v>
      </c>
    </row>
    <row r="583" spans="1:4" x14ac:dyDescent="0.35">
      <c r="A583" s="29" t="s">
        <v>846</v>
      </c>
      <c r="B583" s="30" t="s">
        <v>847</v>
      </c>
      <c r="C583" s="31">
        <v>44970</v>
      </c>
      <c r="D583" s="32">
        <v>203804.04000000004</v>
      </c>
    </row>
    <row r="584" spans="1:4" x14ac:dyDescent="0.35">
      <c r="A584" s="29" t="s">
        <v>848</v>
      </c>
      <c r="B584" s="30" t="s">
        <v>849</v>
      </c>
      <c r="C584" s="31">
        <v>270</v>
      </c>
      <c r="D584" s="32">
        <v>937.71</v>
      </c>
    </row>
    <row r="585" spans="1:4" x14ac:dyDescent="0.35">
      <c r="A585" s="29" t="s">
        <v>850</v>
      </c>
      <c r="B585" s="30" t="s">
        <v>607</v>
      </c>
      <c r="C585" s="31">
        <v>590</v>
      </c>
      <c r="D585" s="32">
        <v>2673.29</v>
      </c>
    </row>
    <row r="586" spans="1:4" x14ac:dyDescent="0.35">
      <c r="A586" s="29" t="s">
        <v>851</v>
      </c>
      <c r="B586" s="30" t="s">
        <v>852</v>
      </c>
      <c r="C586" s="31">
        <v>433443</v>
      </c>
      <c r="D586" s="32">
        <v>1964363.6700000002</v>
      </c>
    </row>
    <row r="587" spans="1:4" x14ac:dyDescent="0.35">
      <c r="A587" s="29" t="s">
        <v>853</v>
      </c>
      <c r="B587" s="30" t="s">
        <v>607</v>
      </c>
      <c r="C587" s="31">
        <v>25890</v>
      </c>
      <c r="D587" s="32">
        <v>117307.59</v>
      </c>
    </row>
    <row r="588" spans="1:4" x14ac:dyDescent="0.35">
      <c r="A588" s="29" t="s">
        <v>854</v>
      </c>
      <c r="B588" s="30" t="s">
        <v>855</v>
      </c>
      <c r="C588" s="31">
        <v>17140</v>
      </c>
      <c r="D588" s="32">
        <v>77678.479999999981</v>
      </c>
    </row>
    <row r="589" spans="1:4" x14ac:dyDescent="0.35">
      <c r="A589" s="29" t="s">
        <v>856</v>
      </c>
      <c r="B589" s="30" t="s">
        <v>857</v>
      </c>
      <c r="C589" s="31">
        <v>52590</v>
      </c>
      <c r="D589" s="32">
        <v>238285.2900000001</v>
      </c>
    </row>
    <row r="590" spans="1:4" x14ac:dyDescent="0.35">
      <c r="A590" s="29" t="s">
        <v>858</v>
      </c>
      <c r="B590" s="30" t="s">
        <v>859</v>
      </c>
      <c r="C590" s="31">
        <v>1120</v>
      </c>
      <c r="D590" s="32">
        <v>5074.7200000000021</v>
      </c>
    </row>
    <row r="591" spans="1:4" x14ac:dyDescent="0.35">
      <c r="A591" s="29" t="s">
        <v>860</v>
      </c>
      <c r="B591" s="30" t="s">
        <v>861</v>
      </c>
      <c r="C591" s="31">
        <v>6780</v>
      </c>
      <c r="D591" s="32">
        <v>30726.959999999995</v>
      </c>
    </row>
    <row r="592" spans="1:4" x14ac:dyDescent="0.35">
      <c r="A592" s="29" t="s">
        <v>862</v>
      </c>
      <c r="B592" s="30" t="s">
        <v>863</v>
      </c>
      <c r="C592" s="31">
        <v>90</v>
      </c>
      <c r="D592" s="32">
        <v>407.88</v>
      </c>
    </row>
    <row r="593" spans="1:4" x14ac:dyDescent="0.35">
      <c r="A593" s="29" t="s">
        <v>864</v>
      </c>
      <c r="B593" s="30" t="s">
        <v>865</v>
      </c>
      <c r="C593" s="31">
        <v>132450</v>
      </c>
      <c r="D593" s="32">
        <v>600263.39999999979</v>
      </c>
    </row>
    <row r="594" spans="1:4" x14ac:dyDescent="0.35">
      <c r="A594" s="29" t="s">
        <v>866</v>
      </c>
      <c r="B594" s="30" t="s">
        <v>865</v>
      </c>
      <c r="C594" s="31">
        <v>6905</v>
      </c>
      <c r="D594" s="32">
        <v>31293.460000000003</v>
      </c>
    </row>
    <row r="595" spans="1:4" x14ac:dyDescent="0.35">
      <c r="A595" s="29" t="s">
        <v>867</v>
      </c>
      <c r="B595" s="30" t="s">
        <v>863</v>
      </c>
      <c r="C595" s="31">
        <v>30</v>
      </c>
      <c r="D595" s="32">
        <v>135.96</v>
      </c>
    </row>
    <row r="596" spans="1:4" x14ac:dyDescent="0.35">
      <c r="A596" s="29" t="s">
        <v>868</v>
      </c>
      <c r="B596" s="30" t="s">
        <v>869</v>
      </c>
      <c r="C596" s="31">
        <v>15962</v>
      </c>
      <c r="D596" s="32">
        <v>72339.78</v>
      </c>
    </row>
    <row r="597" spans="1:4" x14ac:dyDescent="0.35">
      <c r="A597" s="29" t="s">
        <v>870</v>
      </c>
      <c r="B597" s="30" t="s">
        <v>871</v>
      </c>
      <c r="C597" s="31">
        <v>432661</v>
      </c>
      <c r="D597" s="32">
        <v>1960819.6500000004</v>
      </c>
    </row>
    <row r="598" spans="1:4" x14ac:dyDescent="0.35">
      <c r="A598" s="29" t="s">
        <v>872</v>
      </c>
      <c r="B598" s="30" t="s">
        <v>873</v>
      </c>
      <c r="C598" s="31">
        <v>81220</v>
      </c>
      <c r="D598" s="32">
        <v>368007.82000000007</v>
      </c>
    </row>
    <row r="599" spans="1:4" x14ac:dyDescent="0.35">
      <c r="A599" s="29" t="s">
        <v>874</v>
      </c>
      <c r="B599" s="30" t="s">
        <v>875</v>
      </c>
      <c r="C599" s="31">
        <v>398550</v>
      </c>
      <c r="D599" s="32">
        <v>1805830.0500000003</v>
      </c>
    </row>
    <row r="600" spans="1:4" x14ac:dyDescent="0.35">
      <c r="A600" s="29" t="s">
        <v>876</v>
      </c>
      <c r="B600" s="30" t="s">
        <v>877</v>
      </c>
      <c r="C600" s="31">
        <v>2620</v>
      </c>
      <c r="D600" s="32">
        <v>11871.220000000001</v>
      </c>
    </row>
    <row r="601" spans="1:4" x14ac:dyDescent="0.35">
      <c r="A601" s="29" t="s">
        <v>878</v>
      </c>
      <c r="B601" s="30" t="s">
        <v>877</v>
      </c>
      <c r="C601" s="31">
        <v>38070</v>
      </c>
      <c r="D601" s="32">
        <v>172533.24</v>
      </c>
    </row>
    <row r="602" spans="1:4" x14ac:dyDescent="0.35">
      <c r="A602" s="29" t="s">
        <v>879</v>
      </c>
      <c r="B602" s="30" t="s">
        <v>877</v>
      </c>
      <c r="C602" s="31">
        <v>59220</v>
      </c>
      <c r="D602" s="32">
        <v>268385.03999999998</v>
      </c>
    </row>
    <row r="603" spans="1:4" x14ac:dyDescent="0.35">
      <c r="A603" s="39" t="s">
        <v>1025</v>
      </c>
      <c r="B603" s="43"/>
      <c r="C603" s="43"/>
      <c r="D603" s="40"/>
    </row>
    <row r="604" spans="1:4" x14ac:dyDescent="0.35">
      <c r="A604" s="29" t="s">
        <v>880</v>
      </c>
      <c r="B604" s="30" t="s">
        <v>881</v>
      </c>
      <c r="C604" s="31">
        <v>167390</v>
      </c>
      <c r="D604" s="32">
        <v>758444.09000000008</v>
      </c>
    </row>
    <row r="605" spans="1:4" x14ac:dyDescent="0.35">
      <c r="A605" s="29" t="s">
        <v>882</v>
      </c>
      <c r="B605" s="30" t="s">
        <v>883</v>
      </c>
      <c r="C605" s="31">
        <v>870</v>
      </c>
      <c r="D605" s="32">
        <v>3942.8400000000006</v>
      </c>
    </row>
    <row r="606" spans="1:4" x14ac:dyDescent="0.35">
      <c r="A606" s="29" t="s">
        <v>884</v>
      </c>
      <c r="B606" s="30" t="s">
        <v>881</v>
      </c>
      <c r="C606" s="31">
        <v>40590</v>
      </c>
      <c r="D606" s="32">
        <v>183913.29</v>
      </c>
    </row>
    <row r="607" spans="1:4" x14ac:dyDescent="0.35">
      <c r="A607" s="44" t="s">
        <v>1004</v>
      </c>
      <c r="B607" s="45"/>
      <c r="C607" s="26">
        <f>SUM(C608:C614)</f>
        <v>318030</v>
      </c>
      <c r="D607" s="27">
        <f>SUM(D608:D614)</f>
        <v>270211.76</v>
      </c>
    </row>
    <row r="608" spans="1:4" x14ac:dyDescent="0.35">
      <c r="A608" s="29" t="s">
        <v>885</v>
      </c>
      <c r="B608" s="30" t="s">
        <v>886</v>
      </c>
      <c r="C608" s="31">
        <v>21401</v>
      </c>
      <c r="D608" s="32">
        <v>7682.96</v>
      </c>
    </row>
    <row r="609" spans="1:4" x14ac:dyDescent="0.35">
      <c r="A609" s="29" t="s">
        <v>887</v>
      </c>
      <c r="B609" s="30" t="s">
        <v>888</v>
      </c>
      <c r="C609" s="31">
        <v>2249</v>
      </c>
      <c r="D609" s="32">
        <v>10750.220000000001</v>
      </c>
    </row>
    <row r="610" spans="1:4" x14ac:dyDescent="0.35">
      <c r="A610" s="29" t="s">
        <v>889</v>
      </c>
      <c r="B610" s="30" t="s">
        <v>890</v>
      </c>
      <c r="C610" s="31">
        <v>100</v>
      </c>
      <c r="D610" s="32">
        <v>74.7</v>
      </c>
    </row>
    <row r="611" spans="1:4" x14ac:dyDescent="0.35">
      <c r="A611" s="29" t="s">
        <v>891</v>
      </c>
      <c r="B611" s="30" t="s">
        <v>892</v>
      </c>
      <c r="C611" s="31">
        <v>175920</v>
      </c>
      <c r="D611" s="32">
        <v>146013.6</v>
      </c>
    </row>
    <row r="612" spans="1:4" x14ac:dyDescent="0.35">
      <c r="A612" s="29" t="s">
        <v>893</v>
      </c>
      <c r="B612" s="30" t="s">
        <v>894</v>
      </c>
      <c r="C612" s="31">
        <v>214</v>
      </c>
      <c r="D612" s="32">
        <v>7629.0999999999995</v>
      </c>
    </row>
    <row r="613" spans="1:4" x14ac:dyDescent="0.35">
      <c r="A613" s="29" t="s">
        <v>895</v>
      </c>
      <c r="B613" s="30" t="s">
        <v>896</v>
      </c>
      <c r="C613" s="31">
        <v>102129</v>
      </c>
      <c r="D613" s="32">
        <v>84767.07</v>
      </c>
    </row>
    <row r="614" spans="1:4" x14ac:dyDescent="0.35">
      <c r="A614" s="29" t="s">
        <v>897</v>
      </c>
      <c r="B614" s="30" t="s">
        <v>898</v>
      </c>
      <c r="C614" s="31">
        <v>16017</v>
      </c>
      <c r="D614" s="32">
        <v>13294.109999999999</v>
      </c>
    </row>
    <row r="615" spans="1:4" x14ac:dyDescent="0.35">
      <c r="A615" s="39" t="s">
        <v>1005</v>
      </c>
      <c r="B615" s="40"/>
      <c r="C615" s="9">
        <f>C616</f>
        <v>62340</v>
      </c>
      <c r="D615" s="14">
        <f>D616</f>
        <v>289265.63999999996</v>
      </c>
    </row>
    <row r="616" spans="1:4" x14ac:dyDescent="0.35">
      <c r="A616" s="44" t="s">
        <v>1006</v>
      </c>
      <c r="B616" s="45"/>
      <c r="C616" s="26">
        <f>SUM(C617:C635)</f>
        <v>62340</v>
      </c>
      <c r="D616" s="27">
        <f>SUM(D617:D635)</f>
        <v>289265.63999999996</v>
      </c>
    </row>
    <row r="617" spans="1:4" x14ac:dyDescent="0.35">
      <c r="A617" s="29" t="s">
        <v>899</v>
      </c>
      <c r="B617" s="30" t="s">
        <v>3</v>
      </c>
      <c r="C617" s="31">
        <v>2160</v>
      </c>
      <c r="D617" s="32">
        <v>9100.08</v>
      </c>
    </row>
    <row r="618" spans="1:4" x14ac:dyDescent="0.35">
      <c r="A618" s="29" t="s">
        <v>900</v>
      </c>
      <c r="B618" s="30" t="s">
        <v>901</v>
      </c>
      <c r="C618" s="31">
        <v>1605</v>
      </c>
      <c r="D618" s="32">
        <v>6762.4000000000015</v>
      </c>
    </row>
    <row r="619" spans="1:4" x14ac:dyDescent="0.35">
      <c r="A619" s="29" t="s">
        <v>902</v>
      </c>
      <c r="B619" s="30" t="s">
        <v>901</v>
      </c>
      <c r="C619" s="31">
        <v>2310</v>
      </c>
      <c r="D619" s="32">
        <v>7736.9599999999991</v>
      </c>
    </row>
    <row r="620" spans="1:4" x14ac:dyDescent="0.35">
      <c r="A620" s="29" t="s">
        <v>903</v>
      </c>
      <c r="B620" s="30" t="s">
        <v>904</v>
      </c>
      <c r="C620" s="31">
        <v>920</v>
      </c>
      <c r="D620" s="32">
        <v>5449.16</v>
      </c>
    </row>
    <row r="621" spans="1:4" x14ac:dyDescent="0.35">
      <c r="A621" s="29" t="s">
        <v>905</v>
      </c>
      <c r="B621" s="30" t="s">
        <v>152</v>
      </c>
      <c r="C621" s="31">
        <v>4550</v>
      </c>
      <c r="D621" s="32">
        <v>28997.149999999998</v>
      </c>
    </row>
    <row r="622" spans="1:4" x14ac:dyDescent="0.35">
      <c r="A622" s="29" t="s">
        <v>906</v>
      </c>
      <c r="B622" s="30" t="s">
        <v>152</v>
      </c>
      <c r="C622" s="31">
        <v>1170</v>
      </c>
      <c r="D622" s="32">
        <v>5468.58</v>
      </c>
    </row>
    <row r="623" spans="1:4" x14ac:dyDescent="0.35">
      <c r="A623" s="29" t="s">
        <v>907</v>
      </c>
      <c r="B623" s="30" t="s">
        <v>908</v>
      </c>
      <c r="C623" s="31">
        <v>11280</v>
      </c>
      <c r="D623" s="32">
        <v>52722.719999999994</v>
      </c>
    </row>
    <row r="624" spans="1:4" x14ac:dyDescent="0.35">
      <c r="A624" s="29" t="s">
        <v>909</v>
      </c>
      <c r="B624" s="30" t="s">
        <v>908</v>
      </c>
      <c r="C624" s="31">
        <v>7440</v>
      </c>
      <c r="D624" s="32">
        <v>34774.559999999998</v>
      </c>
    </row>
    <row r="625" spans="1:4" x14ac:dyDescent="0.35">
      <c r="A625" s="29" t="s">
        <v>910</v>
      </c>
      <c r="B625" s="30" t="s">
        <v>149</v>
      </c>
      <c r="C625" s="31">
        <v>930</v>
      </c>
      <c r="D625" s="32">
        <v>3114.57</v>
      </c>
    </row>
    <row r="626" spans="1:4" x14ac:dyDescent="0.35">
      <c r="A626" s="29" t="s">
        <v>911</v>
      </c>
      <c r="B626" s="30" t="s">
        <v>912</v>
      </c>
      <c r="C626" s="31">
        <v>900</v>
      </c>
      <c r="D626" s="32">
        <v>5330.7</v>
      </c>
    </row>
    <row r="627" spans="1:4" x14ac:dyDescent="0.35">
      <c r="A627" s="29" t="s">
        <v>913</v>
      </c>
      <c r="B627" s="30" t="s">
        <v>914</v>
      </c>
      <c r="C627" s="31">
        <v>7500</v>
      </c>
      <c r="D627" s="32">
        <v>44422.499999999993</v>
      </c>
    </row>
    <row r="628" spans="1:4" x14ac:dyDescent="0.35">
      <c r="A628" s="29" t="s">
        <v>915</v>
      </c>
      <c r="B628" s="30" t="s">
        <v>916</v>
      </c>
      <c r="C628" s="31">
        <v>1860</v>
      </c>
      <c r="D628" s="32">
        <v>11016.78</v>
      </c>
    </row>
    <row r="629" spans="1:4" x14ac:dyDescent="0.35">
      <c r="A629" s="29" t="s">
        <v>917</v>
      </c>
      <c r="B629" s="30" t="s">
        <v>916</v>
      </c>
      <c r="C629" s="31">
        <v>1400</v>
      </c>
      <c r="D629" s="32">
        <v>8645</v>
      </c>
    </row>
    <row r="630" spans="1:4" x14ac:dyDescent="0.35">
      <c r="A630" s="29" t="s">
        <v>918</v>
      </c>
      <c r="B630" s="30" t="s">
        <v>916</v>
      </c>
      <c r="C630" s="31">
        <v>6120</v>
      </c>
      <c r="D630" s="32">
        <v>20497.920000000002</v>
      </c>
    </row>
    <row r="631" spans="1:4" x14ac:dyDescent="0.35">
      <c r="A631" s="29" t="s">
        <v>919</v>
      </c>
      <c r="B631" s="30" t="s">
        <v>19</v>
      </c>
      <c r="C631" s="31">
        <v>8400</v>
      </c>
      <c r="D631" s="32">
        <v>28131.599999999999</v>
      </c>
    </row>
    <row r="632" spans="1:4" x14ac:dyDescent="0.35">
      <c r="A632" s="29" t="s">
        <v>920</v>
      </c>
      <c r="B632" s="30" t="s">
        <v>921</v>
      </c>
      <c r="C632" s="31">
        <v>1200</v>
      </c>
      <c r="D632" s="32">
        <v>5608.8000000000011</v>
      </c>
    </row>
    <row r="633" spans="1:4" x14ac:dyDescent="0.35">
      <c r="A633" s="29" t="s">
        <v>922</v>
      </c>
      <c r="B633" s="30" t="s">
        <v>923</v>
      </c>
      <c r="C633" s="31">
        <v>900</v>
      </c>
      <c r="D633" s="32">
        <v>3153.6</v>
      </c>
    </row>
    <row r="634" spans="1:4" x14ac:dyDescent="0.35">
      <c r="A634" s="29" t="s">
        <v>924</v>
      </c>
      <c r="B634" s="30" t="s">
        <v>925</v>
      </c>
      <c r="C634" s="31">
        <v>735</v>
      </c>
      <c r="D634" s="32">
        <v>3845.5200000000004</v>
      </c>
    </row>
    <row r="635" spans="1:4" x14ac:dyDescent="0.35">
      <c r="A635" s="29" t="s">
        <v>926</v>
      </c>
      <c r="B635" s="30" t="s">
        <v>927</v>
      </c>
      <c r="C635" s="31">
        <v>960</v>
      </c>
      <c r="D635" s="32">
        <v>4487.04</v>
      </c>
    </row>
    <row r="636" spans="1:4" x14ac:dyDescent="0.35">
      <c r="A636" s="39" t="s">
        <v>1007</v>
      </c>
      <c r="B636" s="40"/>
      <c r="C636" s="9">
        <f>C637</f>
        <v>105228</v>
      </c>
      <c r="D636" s="14">
        <f>D637</f>
        <v>1646877.08</v>
      </c>
    </row>
    <row r="637" spans="1:4" x14ac:dyDescent="0.35">
      <c r="A637" s="44" t="s">
        <v>1006</v>
      </c>
      <c r="B637" s="45"/>
      <c r="C637" s="26">
        <f>SUM(C638:C665)</f>
        <v>105228</v>
      </c>
      <c r="D637" s="27">
        <f>SUM(D638:D665)</f>
        <v>1646877.08</v>
      </c>
    </row>
    <row r="638" spans="1:4" x14ac:dyDescent="0.35">
      <c r="A638" s="29" t="s">
        <v>928</v>
      </c>
      <c r="B638" s="30" t="s">
        <v>300</v>
      </c>
      <c r="C638" s="31">
        <v>1935</v>
      </c>
      <c r="D638" s="32">
        <v>31687.559999999998</v>
      </c>
    </row>
    <row r="639" spans="1:4" x14ac:dyDescent="0.35">
      <c r="A639" s="29" t="s">
        <v>929</v>
      </c>
      <c r="B639" s="30" t="s">
        <v>930</v>
      </c>
      <c r="C639" s="31">
        <v>3370</v>
      </c>
      <c r="D639" s="32">
        <v>55234.299999999996</v>
      </c>
    </row>
    <row r="640" spans="1:4" x14ac:dyDescent="0.35">
      <c r="A640" s="29" t="s">
        <v>931</v>
      </c>
      <c r="B640" s="30" t="s">
        <v>3</v>
      </c>
      <c r="C640" s="31">
        <v>3420</v>
      </c>
      <c r="D640" s="32">
        <v>56060.639999999992</v>
      </c>
    </row>
    <row r="641" spans="1:4" x14ac:dyDescent="0.35">
      <c r="A641" s="29" t="s">
        <v>932</v>
      </c>
      <c r="B641" s="30" t="s">
        <v>190</v>
      </c>
      <c r="C641" s="31">
        <v>2920</v>
      </c>
      <c r="D641" s="32">
        <v>47321.52</v>
      </c>
    </row>
    <row r="642" spans="1:4" x14ac:dyDescent="0.35">
      <c r="A642" s="29" t="s">
        <v>933</v>
      </c>
      <c r="B642" s="30" t="s">
        <v>934</v>
      </c>
      <c r="C642" s="31">
        <v>3540</v>
      </c>
      <c r="D642" s="32">
        <v>50990.159999999996</v>
      </c>
    </row>
    <row r="643" spans="1:4" x14ac:dyDescent="0.35">
      <c r="A643" s="29" t="s">
        <v>935</v>
      </c>
      <c r="B643" s="30" t="s">
        <v>399</v>
      </c>
      <c r="C643" s="31">
        <v>2766</v>
      </c>
      <c r="D643" s="32">
        <v>45298.79</v>
      </c>
    </row>
    <row r="644" spans="1:4" x14ac:dyDescent="0.35">
      <c r="A644" s="29" t="s">
        <v>936</v>
      </c>
      <c r="B644" s="30" t="s">
        <v>937</v>
      </c>
      <c r="C644" s="31">
        <v>1570</v>
      </c>
      <c r="D644" s="32">
        <v>25443.42</v>
      </c>
    </row>
    <row r="645" spans="1:4" x14ac:dyDescent="0.35">
      <c r="A645" s="29" t="s">
        <v>938</v>
      </c>
      <c r="B645" s="30" t="s">
        <v>937</v>
      </c>
      <c r="C645" s="31">
        <v>3940</v>
      </c>
      <c r="D645" s="32">
        <v>67720.719999999987</v>
      </c>
    </row>
    <row r="646" spans="1:4" x14ac:dyDescent="0.35">
      <c r="A646" s="29" t="s">
        <v>939</v>
      </c>
      <c r="B646" s="30" t="s">
        <v>937</v>
      </c>
      <c r="C646" s="31">
        <v>3530</v>
      </c>
      <c r="D646" s="32">
        <v>67871.31</v>
      </c>
    </row>
    <row r="647" spans="1:4" x14ac:dyDescent="0.35">
      <c r="A647" s="29" t="s">
        <v>940</v>
      </c>
      <c r="B647" s="30" t="s">
        <v>937</v>
      </c>
      <c r="C647" s="31">
        <v>205</v>
      </c>
      <c r="D647" s="32">
        <v>4720.74</v>
      </c>
    </row>
    <row r="648" spans="1:4" x14ac:dyDescent="0.35">
      <c r="A648" s="29" t="s">
        <v>941</v>
      </c>
      <c r="B648" s="30" t="s">
        <v>937</v>
      </c>
      <c r="C648" s="31">
        <v>450</v>
      </c>
      <c r="D648" s="32">
        <v>7292.7</v>
      </c>
    </row>
    <row r="649" spans="1:4" x14ac:dyDescent="0.35">
      <c r="A649" s="29" t="s">
        <v>942</v>
      </c>
      <c r="B649" s="30" t="s">
        <v>937</v>
      </c>
      <c r="C649" s="31">
        <v>240</v>
      </c>
      <c r="D649" s="32">
        <v>4125.12</v>
      </c>
    </row>
    <row r="650" spans="1:4" x14ac:dyDescent="0.35">
      <c r="A650" s="29" t="s">
        <v>943</v>
      </c>
      <c r="B650" s="30" t="s">
        <v>937</v>
      </c>
      <c r="C650" s="31">
        <v>640</v>
      </c>
      <c r="D650" s="32">
        <v>12305.28</v>
      </c>
    </row>
    <row r="651" spans="1:4" x14ac:dyDescent="0.35">
      <c r="A651" s="29" t="s">
        <v>944</v>
      </c>
      <c r="B651" s="30" t="s">
        <v>360</v>
      </c>
      <c r="C651" s="31">
        <v>15240</v>
      </c>
      <c r="D651" s="32">
        <v>219486.48</v>
      </c>
    </row>
    <row r="652" spans="1:4" x14ac:dyDescent="0.35">
      <c r="A652" s="29" t="s">
        <v>945</v>
      </c>
      <c r="B652" s="30" t="s">
        <v>946</v>
      </c>
      <c r="C652" s="31">
        <v>5500</v>
      </c>
      <c r="D652" s="32">
        <v>79222</v>
      </c>
    </row>
    <row r="653" spans="1:4" x14ac:dyDescent="0.35">
      <c r="A653" s="29" t="s">
        <v>947</v>
      </c>
      <c r="B653" s="30" t="s">
        <v>360</v>
      </c>
      <c r="C653" s="31">
        <v>3590</v>
      </c>
      <c r="D653" s="32">
        <v>26415.219999999998</v>
      </c>
    </row>
    <row r="654" spans="1:4" x14ac:dyDescent="0.35">
      <c r="A654" s="29" t="s">
        <v>948</v>
      </c>
      <c r="B654" s="30" t="s">
        <v>360</v>
      </c>
      <c r="C654" s="31">
        <v>7760</v>
      </c>
      <c r="D654" s="32">
        <v>37007.439999999995</v>
      </c>
    </row>
    <row r="655" spans="1:4" x14ac:dyDescent="0.35">
      <c r="A655" s="29" t="s">
        <v>949</v>
      </c>
      <c r="B655" s="30" t="s">
        <v>950</v>
      </c>
      <c r="C655" s="31">
        <v>7450</v>
      </c>
      <c r="D655" s="32">
        <v>122031</v>
      </c>
    </row>
    <row r="656" spans="1:4" x14ac:dyDescent="0.35">
      <c r="A656" s="29" t="s">
        <v>951</v>
      </c>
      <c r="B656" s="30" t="s">
        <v>952</v>
      </c>
      <c r="C656" s="31">
        <v>1135</v>
      </c>
      <c r="D656" s="32">
        <v>31360.050000000003</v>
      </c>
    </row>
    <row r="657" spans="1:4" x14ac:dyDescent="0.35">
      <c r="A657" s="29" t="s">
        <v>953</v>
      </c>
      <c r="B657" s="30" t="s">
        <v>954</v>
      </c>
      <c r="C657" s="31">
        <v>320</v>
      </c>
      <c r="D657" s="32">
        <v>5185.92</v>
      </c>
    </row>
    <row r="658" spans="1:4" x14ac:dyDescent="0.35">
      <c r="A658" s="29" t="s">
        <v>955</v>
      </c>
      <c r="B658" s="30" t="s">
        <v>954</v>
      </c>
      <c r="C658" s="31">
        <v>180</v>
      </c>
      <c r="D658" s="32">
        <v>3093.8399999999997</v>
      </c>
    </row>
    <row r="659" spans="1:4" x14ac:dyDescent="0.35">
      <c r="A659" s="29" t="s">
        <v>956</v>
      </c>
      <c r="B659" s="30" t="s">
        <v>328</v>
      </c>
      <c r="C659" s="31">
        <v>3902</v>
      </c>
      <c r="D659" s="32">
        <v>63903.060000000012</v>
      </c>
    </row>
    <row r="660" spans="1:4" x14ac:dyDescent="0.35">
      <c r="A660" s="29" t="s">
        <v>957</v>
      </c>
      <c r="B660" s="30" t="s">
        <v>958</v>
      </c>
      <c r="C660" s="31">
        <v>5620</v>
      </c>
      <c r="D660" s="32">
        <v>91077.72</v>
      </c>
    </row>
    <row r="661" spans="1:4" x14ac:dyDescent="0.35">
      <c r="A661" s="29" t="s">
        <v>959</v>
      </c>
      <c r="B661" s="30" t="s">
        <v>960</v>
      </c>
      <c r="C661" s="31">
        <v>2870</v>
      </c>
      <c r="D661" s="32">
        <v>47001.990000000005</v>
      </c>
    </row>
    <row r="662" spans="1:4" x14ac:dyDescent="0.35">
      <c r="A662" s="29" t="s">
        <v>961</v>
      </c>
      <c r="B662" s="30" t="s">
        <v>962</v>
      </c>
      <c r="C662" s="31">
        <v>11950</v>
      </c>
      <c r="D662" s="32">
        <v>195741</v>
      </c>
    </row>
    <row r="663" spans="1:4" x14ac:dyDescent="0.35">
      <c r="A663" s="29" t="s">
        <v>963</v>
      </c>
      <c r="B663" s="30" t="s">
        <v>952</v>
      </c>
      <c r="C663" s="31">
        <v>225</v>
      </c>
      <c r="D663" s="32">
        <v>4542.3</v>
      </c>
    </row>
    <row r="664" spans="1:4" x14ac:dyDescent="0.35">
      <c r="A664" s="29" t="s">
        <v>964</v>
      </c>
      <c r="B664" s="30" t="s">
        <v>965</v>
      </c>
      <c r="C664" s="31">
        <v>4620</v>
      </c>
      <c r="D664" s="32">
        <v>103164.6</v>
      </c>
    </row>
    <row r="665" spans="1:4" x14ac:dyDescent="0.35">
      <c r="A665" s="29" t="s">
        <v>966</v>
      </c>
      <c r="B665" s="30" t="s">
        <v>967</v>
      </c>
      <c r="C665" s="31">
        <v>6340</v>
      </c>
      <c r="D665" s="32">
        <v>141572.19999999998</v>
      </c>
    </row>
    <row r="667" spans="1:4" x14ac:dyDescent="0.35">
      <c r="B667" s="1"/>
      <c r="C667" s="23"/>
      <c r="D667" s="24"/>
    </row>
    <row r="668" spans="1:4" x14ac:dyDescent="0.35">
      <c r="C668" s="25"/>
      <c r="D668" s="24"/>
    </row>
  </sheetData>
  <mergeCells count="61">
    <mergeCell ref="A157:B157"/>
    <mergeCell ref="A572:B572"/>
    <mergeCell ref="A553:B553"/>
    <mergeCell ref="A535:B535"/>
    <mergeCell ref="A524:B524"/>
    <mergeCell ref="A502:B502"/>
    <mergeCell ref="A267:B267"/>
    <mergeCell ref="A359:B359"/>
    <mergeCell ref="A348:B348"/>
    <mergeCell ref="A324:B324"/>
    <mergeCell ref="A323:B323"/>
    <mergeCell ref="A315:B315"/>
    <mergeCell ref="A293:B293"/>
    <mergeCell ref="A269:D269"/>
    <mergeCell ref="A355:D355"/>
    <mergeCell ref="A539:D539"/>
    <mergeCell ref="A2:B2"/>
    <mergeCell ref="A3:B3"/>
    <mergeCell ref="A48:B48"/>
    <mergeCell ref="A9:B9"/>
    <mergeCell ref="A238:B238"/>
    <mergeCell ref="A228:B228"/>
    <mergeCell ref="A206:B206"/>
    <mergeCell ref="A205:B205"/>
    <mergeCell ref="A180:B180"/>
    <mergeCell ref="A78:B78"/>
    <mergeCell ref="A34:D34"/>
    <mergeCell ref="A66:D66"/>
    <mergeCell ref="A110:D110"/>
    <mergeCell ref="A142:D142"/>
    <mergeCell ref="A188:D188"/>
    <mergeCell ref="A237:D237"/>
    <mergeCell ref="A603:D603"/>
    <mergeCell ref="A637:B637"/>
    <mergeCell ref="A636:B636"/>
    <mergeCell ref="A616:B616"/>
    <mergeCell ref="A615:B615"/>
    <mergeCell ref="A607:B607"/>
    <mergeCell ref="A156:B156"/>
    <mergeCell ref="A121:B121"/>
    <mergeCell ref="A79:B79"/>
    <mergeCell ref="A360:B360"/>
    <mergeCell ref="A477:B477"/>
    <mergeCell ref="A474:B474"/>
    <mergeCell ref="A449:B449"/>
    <mergeCell ref="A444:B444"/>
    <mergeCell ref="A434:B434"/>
    <mergeCell ref="A412:B412"/>
    <mergeCell ref="A411:B411"/>
    <mergeCell ref="A398:B398"/>
    <mergeCell ref="A382:B382"/>
    <mergeCell ref="A376:B376"/>
    <mergeCell ref="A443:D443"/>
    <mergeCell ref="A475:D475"/>
    <mergeCell ref="A571:D571"/>
    <mergeCell ref="A375:B375"/>
    <mergeCell ref="A292:B292"/>
    <mergeCell ref="A283:B283"/>
    <mergeCell ref="A507:D507"/>
    <mergeCell ref="A407:D407"/>
    <mergeCell ref="A488:B488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&amp;C&amp;"-,Bold"Stoma Appliance Scheme Utilisation and Expenditure (by Product)
FY 2020-21</oddHeader>
  </headerFooter>
  <rowBreaks count="10" manualBreakCount="10">
    <brk id="77" max="16383" man="1"/>
    <brk id="155" max="16383" man="1"/>
    <brk id="204" max="16383" man="1"/>
    <brk id="291" max="16383" man="1"/>
    <brk id="322" max="16383" man="1"/>
    <brk id="358" max="16383" man="1"/>
    <brk id="374" max="16383" man="1"/>
    <brk id="410" max="16383" man="1"/>
    <brk id="614" max="16383" man="1"/>
    <brk id="6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Total by Main Group</vt:lpstr>
      <vt:lpstr>Total by Subgroup</vt:lpstr>
      <vt:lpstr>Product Utilisation</vt:lpstr>
      <vt:lpstr>'Product Utilisation'!Print_Titles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2021-08-18T04:44:50Z</dcterms:created>
  <dcterms:modified xsi:type="dcterms:W3CDTF">2021-08-31T04:46:07Z</dcterms:modified>
</cp:coreProperties>
</file>