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healthgov-my.sharepoint.com/personal/stuti_patel_health_gov_au/Documents/Desktop/Direct Care Traget Trial/"/>
    </mc:Choice>
  </mc:AlternateContent>
  <xr:revisionPtr revIDLastSave="360" documentId="8_{BEED8987-D0DD-4802-9D4C-E322E648CE54}" xr6:coauthVersionLast="47" xr6:coauthVersionMax="47" xr10:uidLastSave="{D0D27160-F521-4FFD-9D0A-3A24CCFF87AC}"/>
  <workbookProtection workbookAlgorithmName="SHA-256" workbookHashValue="u2T0HVa839Ggg/a8VDsEa6Sb02G+cUjeXTlnSmKyG4k=" workbookSaltValue="H/K9F8BsdpNqTS7LvL+NPA==" workbookSpinCount="100000" lockStructure="1"/>
  <bookViews>
    <workbookView xWindow="28680" yWindow="-3375" windowWidth="29040" windowHeight="15720" tabRatio="370" xr2:uid="{00000000-000D-0000-FFFF-FFFF00000000}"/>
  </bookViews>
  <sheets>
    <sheet name="Instructions" sheetId="2" r:id="rId1"/>
    <sheet name="Multi-MPS Reporting Template" sheetId="4" r:id="rId2"/>
    <sheet name="Service List" sheetId="3" state="hidden" r:id="rId3"/>
    <sheet name="Service ID" sheetId="5" state="hidden" r:id="rId4"/>
  </sheets>
  <definedNames>
    <definedName name="MSPProv_01">'Service List'!$J$2:$J$2</definedName>
    <definedName name="MSPProv_02">'Service List'!$K$2:$K$9</definedName>
    <definedName name="MSPProv_03">'Service List'!$L$2:$L$2</definedName>
    <definedName name="MSPProv_04">'Service List'!$M$2:$M$12</definedName>
    <definedName name="MSPProv_05">'Service List'!$N$2:$N$8</definedName>
    <definedName name="MSPProv_06">'Service List'!$O$2:$O$3</definedName>
    <definedName name="MSPProv_07">'Service List'!$P$2:$P$8</definedName>
    <definedName name="MSPProv_08">'Service List'!$Q$2:$Q$2</definedName>
    <definedName name="MSPSvc_01">'Service List'!$R$2:$R$4</definedName>
    <definedName name="MSPSvc_02">'Service List'!$S$2:$S$2</definedName>
    <definedName name="MSPSvc_03">'Service List'!$T$2:$T$3</definedName>
    <definedName name="MSPSvc_04">'Service List'!$U$2:$U$8</definedName>
    <definedName name="MSPSvc_05">'Service List'!$V$2:$V$4</definedName>
    <definedName name="MSPSvc_06">'Service List'!$W$2:$W$2</definedName>
    <definedName name="MSPSvc_07">'Service List'!$X$2:$X$2</definedName>
    <definedName name="MSPSvc_08">'Service List'!$Y$2:$Y$5</definedName>
    <definedName name="MSPSvc_09">'Service List'!$Z$2:$Z$9</definedName>
    <definedName name="MSPSvc_10">'Service List'!$AA$2:$AA$3</definedName>
    <definedName name="MSPSvc_11">'Service List'!$AB$2:$AB$3</definedName>
    <definedName name="MSPSvc_12">'Service List'!$AC$2:$AC$2</definedName>
    <definedName name="MSPSvc_13">'Service List'!$AD$2:$AD$13</definedName>
    <definedName name="MSPSvc_14">'Service List'!$AE$2:$AE$2</definedName>
    <definedName name="MSPSvc_15">'Service List'!$AF$2:$AF$3</definedName>
    <definedName name="MSPSvc_16">'Service List'!$AG$2:$AG$3</definedName>
    <definedName name="MSPSvc_17">'Service List'!$AH$2:$AH$3</definedName>
    <definedName name="MSPSvc_18">'Service List'!$AI$2:$AI$2</definedName>
    <definedName name="MSPSvc_19">'Service List'!$AJ$2:$AJ$4</definedName>
    <definedName name="MSPSvc_20">'Service List'!$AK$2:$AK$19</definedName>
    <definedName name="MSPSvc_21">'Service List'!$AL$2:$AL$2</definedName>
    <definedName name="MSPSvc_22">'Service List'!$AM$2:$AM$2</definedName>
    <definedName name="MSPSvc_23">'Service List'!$AN$2:$AN$3</definedName>
    <definedName name="MSPSvc_24">'Service List'!$AO$2:$AO$5</definedName>
    <definedName name="MSPSvc_25">'Service List'!$AP$2:$AP$3</definedName>
    <definedName name="MSPSvc_26">'Service List'!$AQ$2:$AQ$2</definedName>
    <definedName name="MSPSvc_27">'Service List'!$AR$2:$AR$7</definedName>
    <definedName name="MSPSvc_28">'Service List'!$AS$2:$AS$3</definedName>
    <definedName name="MSPSvc_29">'Service List'!$AT$2:$AT$9</definedName>
    <definedName name="MSPSvc_30">'Service List'!$AU$2:$AU$4</definedName>
    <definedName name="MSPSvc_31">'Service List'!$AV$2:$AV$3</definedName>
    <definedName name="MSPSvc_32">'Service List'!$AW$2:$AW$2</definedName>
    <definedName name="MSPSvc_33">'Service List'!$AX$2:$AX$3</definedName>
    <definedName name="MSPSvc_34">'Service List'!$AY$2:$AY$3</definedName>
    <definedName name="MSPSvc_35">'Service List'!$AZ$2:$AZ$39</definedName>
    <definedName name="MSPSvc_36">'Service List'!$BA$2:$BA$26</definedName>
    <definedName name="MSPSvc_37">'Service List'!$BB$2:$BB$5</definedName>
    <definedName name="MSPSvc_38">'Service List'!$BC$2:$BC$5</definedName>
    <definedName name="Q3bSelectedOptions">OFFSET('Service List'!$BH$2,ROW()-5,0,1,MAX(1,COUNTIF(OFFSET('Service List'!$BH$2,ROW()-5,0,1,7),"&lt;&gt;")))</definedName>
    <definedName name="ReportProviderOptions">_xlfn.ANCHORARRAY('Service List'!$H$2)</definedName>
    <definedName name="ReportServiceOptions">_xlfn.ANCHORARRAY('Service List'!$I$2)</definedName>
    <definedName name="ReportStateOptions">_xlfn.ANCHORARRAY('Service List'!$G$2)</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4" l="1"/>
  <c r="D6" i="4"/>
  <c r="D7" i="4"/>
  <c r="D8" i="4"/>
  <c r="D9" i="4"/>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1" i="4"/>
  <c r="D52" i="4"/>
  <c r="D53" i="4"/>
  <c r="D54" i="4"/>
  <c r="D55" i="4"/>
  <c r="D56" i="4"/>
  <c r="D57" i="4"/>
  <c r="D58" i="4"/>
  <c r="D59" i="4"/>
  <c r="D60" i="4"/>
  <c r="D61" i="4"/>
  <c r="D62" i="4"/>
  <c r="D63" i="4"/>
  <c r="D64" i="4"/>
  <c r="D65" i="4"/>
  <c r="D66" i="4"/>
  <c r="D67" i="4"/>
  <c r="D68" i="4"/>
  <c r="D69" i="4"/>
  <c r="D70" i="4"/>
  <c r="D71" i="4"/>
  <c r="D72" i="4"/>
  <c r="D73" i="4"/>
  <c r="D74" i="4"/>
  <c r="D75" i="4"/>
  <c r="D76" i="4"/>
  <c r="D77" i="4"/>
  <c r="D78" i="4"/>
  <c r="D79" i="4"/>
  <c r="D80" i="4"/>
  <c r="D81" i="4"/>
  <c r="D82" i="4"/>
  <c r="D83" i="4"/>
  <c r="D84" i="4"/>
  <c r="D85" i="4"/>
  <c r="D86" i="4"/>
  <c r="D87" i="4"/>
  <c r="D88" i="4"/>
  <c r="D89" i="4"/>
  <c r="D90" i="4"/>
  <c r="D91" i="4"/>
  <c r="D92" i="4"/>
  <c r="D93" i="4"/>
  <c r="D94" i="4"/>
  <c r="D95" i="4"/>
  <c r="D96" i="4"/>
  <c r="D97" i="4"/>
  <c r="D98" i="4"/>
  <c r="D99" i="4"/>
  <c r="D100" i="4"/>
  <c r="D101" i="4"/>
  <c r="D102" i="4"/>
  <c r="D103" i="4"/>
  <c r="D104" i="4"/>
  <c r="D105" i="4"/>
  <c r="D106" i="4"/>
  <c r="D107" i="4"/>
  <c r="D108" i="4"/>
  <c r="D109" i="4"/>
  <c r="D110" i="4"/>
  <c r="D111" i="4"/>
  <c r="D112" i="4"/>
  <c r="D113" i="4"/>
  <c r="D114" i="4"/>
  <c r="D115" i="4"/>
  <c r="D116" i="4"/>
  <c r="D117" i="4"/>
  <c r="D118" i="4"/>
  <c r="D119" i="4"/>
  <c r="D120" i="4"/>
  <c r="D121" i="4"/>
  <c r="D122" i="4"/>
  <c r="D123" i="4"/>
  <c r="D124" i="4"/>
  <c r="D125" i="4"/>
  <c r="D126" i="4"/>
  <c r="D127" i="4"/>
  <c r="D128" i="4"/>
  <c r="D129" i="4"/>
  <c r="D130" i="4"/>
  <c r="D131" i="4"/>
  <c r="D132" i="4"/>
  <c r="D133" i="4"/>
  <c r="D134" i="4"/>
  <c r="D135" i="4"/>
  <c r="AC135" i="4" s="1"/>
  <c r="D136" i="4"/>
  <c r="AC136" i="4" s="1"/>
  <c r="D137" i="4"/>
  <c r="D138" i="4"/>
  <c r="D139" i="4"/>
  <c r="D140" i="4"/>
  <c r="D141" i="4"/>
  <c r="D142" i="4"/>
  <c r="D143" i="4"/>
  <c r="D144" i="4"/>
  <c r="D145" i="4"/>
  <c r="D146" i="4"/>
  <c r="D147" i="4"/>
  <c r="D148" i="4"/>
  <c r="D149" i="4"/>
  <c r="D150" i="4"/>
  <c r="AQ150" i="4"/>
  <c r="AP150" i="4"/>
  <c r="AO150" i="4"/>
  <c r="AN150" i="4"/>
  <c r="AM150" i="4"/>
  <c r="AL150" i="4"/>
  <c r="AK150" i="4"/>
  <c r="AJ150" i="4" a="1"/>
  <c r="AJ150" i="4" s="1"/>
  <c r="AI150" i="4"/>
  <c r="AH150" i="4"/>
  <c r="AG150" i="4"/>
  <c r="AF150" i="4"/>
  <c r="AE150" i="4"/>
  <c r="AD150" i="4"/>
  <c r="AC150" i="4"/>
  <c r="AQ149" i="4"/>
  <c r="AP149" i="4"/>
  <c r="AO149" i="4"/>
  <c r="AN149" i="4"/>
  <c r="AM149" i="4"/>
  <c r="AL149" i="4"/>
  <c r="AK149" i="4"/>
  <c r="AJ149" i="4" a="1"/>
  <c r="AJ149" i="4" s="1"/>
  <c r="AI149" i="4"/>
  <c r="AH149" i="4"/>
  <c r="AG149" i="4"/>
  <c r="AF149" i="4"/>
  <c r="AE149" i="4"/>
  <c r="AD149" i="4"/>
  <c r="AC149" i="4"/>
  <c r="AQ148" i="4"/>
  <c r="AP148" i="4"/>
  <c r="AO148" i="4"/>
  <c r="AN148" i="4"/>
  <c r="AM148" i="4"/>
  <c r="AL148" i="4"/>
  <c r="AK148" i="4"/>
  <c r="AJ148" i="4" a="1"/>
  <c r="AJ148" i="4" s="1"/>
  <c r="AI148" i="4"/>
  <c r="AH148" i="4"/>
  <c r="AG148" i="4"/>
  <c r="AF148" i="4"/>
  <c r="AE148" i="4"/>
  <c r="AD148" i="4"/>
  <c r="AC148" i="4"/>
  <c r="AQ147" i="4"/>
  <c r="AP147" i="4"/>
  <c r="AO147" i="4"/>
  <c r="AN147" i="4"/>
  <c r="AM147" i="4"/>
  <c r="AL147" i="4"/>
  <c r="AK147" i="4"/>
  <c r="AJ147" i="4" a="1"/>
  <c r="AJ147" i="4" s="1"/>
  <c r="AI147" i="4"/>
  <c r="AH147" i="4"/>
  <c r="AG147" i="4"/>
  <c r="AF147" i="4"/>
  <c r="AE147" i="4"/>
  <c r="AD147" i="4"/>
  <c r="AC147" i="4"/>
  <c r="AQ146" i="4"/>
  <c r="AP146" i="4"/>
  <c r="AO146" i="4"/>
  <c r="AN146" i="4"/>
  <c r="AM146" i="4"/>
  <c r="AL146" i="4"/>
  <c r="AK146" i="4"/>
  <c r="AJ146" i="4" a="1"/>
  <c r="AJ146" i="4" s="1"/>
  <c r="AI146" i="4"/>
  <c r="AH146" i="4"/>
  <c r="AG146" i="4"/>
  <c r="AF146" i="4"/>
  <c r="AE146" i="4"/>
  <c r="AD146" i="4"/>
  <c r="AC146" i="4"/>
  <c r="AQ145" i="4"/>
  <c r="AP145" i="4"/>
  <c r="AO145" i="4"/>
  <c r="AN145" i="4"/>
  <c r="AM145" i="4"/>
  <c r="AL145" i="4"/>
  <c r="AK145" i="4"/>
  <c r="AJ145" i="4" a="1"/>
  <c r="AJ145" i="4" s="1"/>
  <c r="AI145" i="4"/>
  <c r="AH145" i="4"/>
  <c r="AG145" i="4"/>
  <c r="AF145" i="4"/>
  <c r="AE145" i="4"/>
  <c r="AD145" i="4"/>
  <c r="AC145" i="4"/>
  <c r="AQ144" i="4"/>
  <c r="AP144" i="4"/>
  <c r="AO144" i="4"/>
  <c r="AN144" i="4"/>
  <c r="AM144" i="4"/>
  <c r="AL144" i="4"/>
  <c r="AK144" i="4"/>
  <c r="AJ144" i="4" a="1"/>
  <c r="AJ144" i="4" s="1"/>
  <c r="AI144" i="4"/>
  <c r="AH144" i="4"/>
  <c r="AG144" i="4"/>
  <c r="AF144" i="4"/>
  <c r="AE144" i="4"/>
  <c r="AD144" i="4"/>
  <c r="AC144" i="4"/>
  <c r="AQ143" i="4"/>
  <c r="AP143" i="4"/>
  <c r="AO143" i="4"/>
  <c r="AN143" i="4"/>
  <c r="AM143" i="4"/>
  <c r="AL143" i="4"/>
  <c r="AK143" i="4"/>
  <c r="AJ143" i="4" a="1"/>
  <c r="AJ143" i="4" s="1"/>
  <c r="AI143" i="4"/>
  <c r="AH143" i="4"/>
  <c r="AG143" i="4"/>
  <c r="AF143" i="4"/>
  <c r="AE143" i="4"/>
  <c r="AD143" i="4"/>
  <c r="AC143" i="4"/>
  <c r="AQ142" i="4"/>
  <c r="AP142" i="4"/>
  <c r="AO142" i="4"/>
  <c r="AN142" i="4"/>
  <c r="AM142" i="4"/>
  <c r="AL142" i="4"/>
  <c r="AK142" i="4"/>
  <c r="AJ142" i="4" a="1"/>
  <c r="AJ142" i="4" s="1"/>
  <c r="AI142" i="4"/>
  <c r="AH142" i="4"/>
  <c r="AG142" i="4"/>
  <c r="AF142" i="4"/>
  <c r="AE142" i="4"/>
  <c r="AD142" i="4"/>
  <c r="AC142" i="4"/>
  <c r="AQ141" i="4"/>
  <c r="AP141" i="4"/>
  <c r="AO141" i="4"/>
  <c r="AN141" i="4"/>
  <c r="AM141" i="4"/>
  <c r="AL141" i="4"/>
  <c r="AK141" i="4"/>
  <c r="AJ141" i="4" a="1"/>
  <c r="AJ141" i="4" s="1"/>
  <c r="AI141" i="4"/>
  <c r="AH141" i="4"/>
  <c r="AG141" i="4"/>
  <c r="AF141" i="4"/>
  <c r="AE141" i="4"/>
  <c r="AD141" i="4"/>
  <c r="AC141" i="4"/>
  <c r="AQ140" i="4"/>
  <c r="AP140" i="4"/>
  <c r="AO140" i="4"/>
  <c r="AN140" i="4"/>
  <c r="AM140" i="4"/>
  <c r="AL140" i="4"/>
  <c r="AK140" i="4"/>
  <c r="AJ140" i="4" a="1"/>
  <c r="AJ140" i="4" s="1"/>
  <c r="AI140" i="4"/>
  <c r="AH140" i="4"/>
  <c r="AG140" i="4"/>
  <c r="AF140" i="4"/>
  <c r="AE140" i="4"/>
  <c r="AD140" i="4"/>
  <c r="AC140" i="4"/>
  <c r="AQ139" i="4"/>
  <c r="AP139" i="4"/>
  <c r="AO139" i="4"/>
  <c r="AN139" i="4"/>
  <c r="AM139" i="4"/>
  <c r="AL139" i="4"/>
  <c r="AK139" i="4"/>
  <c r="AJ139" i="4" a="1"/>
  <c r="AJ139" i="4" s="1"/>
  <c r="AI139" i="4"/>
  <c r="AH139" i="4"/>
  <c r="AG139" i="4"/>
  <c r="AF139" i="4"/>
  <c r="AE139" i="4"/>
  <c r="AD139" i="4"/>
  <c r="AC139" i="4"/>
  <c r="AQ138" i="4"/>
  <c r="AP138" i="4"/>
  <c r="AO138" i="4"/>
  <c r="AN138" i="4"/>
  <c r="AM138" i="4"/>
  <c r="AL138" i="4"/>
  <c r="AK138" i="4"/>
  <c r="AJ138" i="4" a="1"/>
  <c r="AJ138" i="4" s="1"/>
  <c r="AI138" i="4"/>
  <c r="AH138" i="4"/>
  <c r="AG138" i="4"/>
  <c r="AF138" i="4"/>
  <c r="AE138" i="4"/>
  <c r="AD138" i="4"/>
  <c r="AC138" i="4"/>
  <c r="AQ137" i="4"/>
  <c r="AP137" i="4"/>
  <c r="AO137" i="4"/>
  <c r="AN137" i="4"/>
  <c r="AM137" i="4"/>
  <c r="AL137" i="4"/>
  <c r="AK137" i="4"/>
  <c r="AJ137" i="4" a="1"/>
  <c r="AJ137" i="4" s="1"/>
  <c r="AI137" i="4"/>
  <c r="AH137" i="4"/>
  <c r="AG137" i="4"/>
  <c r="AF137" i="4"/>
  <c r="AE137" i="4"/>
  <c r="AD137" i="4"/>
  <c r="AC137" i="4"/>
  <c r="AP136" i="4"/>
  <c r="AO136" i="4"/>
  <c r="AN136" i="4"/>
  <c r="AM136" i="4"/>
  <c r="AL136" i="4"/>
  <c r="AK136" i="4"/>
  <c r="AJ136" i="4" a="1"/>
  <c r="AJ136" i="4" s="1"/>
  <c r="AI136" i="4"/>
  <c r="AH136" i="4"/>
  <c r="AG136" i="4"/>
  <c r="AF136" i="4"/>
  <c r="AE136" i="4"/>
  <c r="AD136" i="4"/>
  <c r="AP135" i="4"/>
  <c r="AO135" i="4"/>
  <c r="AN135" i="4"/>
  <c r="AM135" i="4"/>
  <c r="AL135" i="4"/>
  <c r="AK135" i="4"/>
  <c r="AJ135" i="4" a="1"/>
  <c r="AJ135" i="4" s="1"/>
  <c r="AI135" i="4"/>
  <c r="AH135" i="4"/>
  <c r="AG135" i="4"/>
  <c r="AF135" i="4"/>
  <c r="AE135" i="4"/>
  <c r="AD135" i="4"/>
  <c r="AP134" i="4"/>
  <c r="AO134" i="4"/>
  <c r="AN134" i="4"/>
  <c r="AM134" i="4"/>
  <c r="AL134" i="4"/>
  <c r="AK134" i="4"/>
  <c r="AJ134" i="4" a="1"/>
  <c r="AJ134" i="4" s="1"/>
  <c r="AI134" i="4"/>
  <c r="AH134" i="4"/>
  <c r="AG134" i="4"/>
  <c r="AF134" i="4"/>
  <c r="AE134" i="4"/>
  <c r="AD134" i="4"/>
  <c r="AC134" i="4"/>
  <c r="AP133" i="4"/>
  <c r="AO133" i="4"/>
  <c r="AN133" i="4"/>
  <c r="AM133" i="4"/>
  <c r="AL133" i="4"/>
  <c r="AK133" i="4"/>
  <c r="AJ133" i="4" a="1"/>
  <c r="AJ133" i="4" s="1"/>
  <c r="AI133" i="4"/>
  <c r="AH133" i="4"/>
  <c r="AG133" i="4"/>
  <c r="AF133" i="4"/>
  <c r="AE133" i="4"/>
  <c r="AD133" i="4"/>
  <c r="AC133" i="4"/>
  <c r="AP132" i="4"/>
  <c r="AO132" i="4"/>
  <c r="AN132" i="4"/>
  <c r="AM132" i="4"/>
  <c r="AL132" i="4"/>
  <c r="AK132" i="4"/>
  <c r="AJ132" i="4" a="1"/>
  <c r="AJ132" i="4" s="1"/>
  <c r="AI132" i="4"/>
  <c r="AH132" i="4"/>
  <c r="AG132" i="4"/>
  <c r="AF132" i="4"/>
  <c r="AE132" i="4"/>
  <c r="AD132" i="4"/>
  <c r="AQ131" i="4"/>
  <c r="AP131" i="4"/>
  <c r="AO131" i="4"/>
  <c r="AN131" i="4"/>
  <c r="AM131" i="4"/>
  <c r="AL131" i="4"/>
  <c r="AK131" i="4"/>
  <c r="AJ131" i="4" a="1"/>
  <c r="AJ131" i="4" s="1"/>
  <c r="AI131" i="4"/>
  <c r="AH131" i="4"/>
  <c r="AG131" i="4"/>
  <c r="AF131" i="4"/>
  <c r="AE131" i="4"/>
  <c r="AD131" i="4"/>
  <c r="AC131" i="4"/>
  <c r="AQ130" i="4"/>
  <c r="AP130" i="4"/>
  <c r="AO130" i="4"/>
  <c r="AN130" i="4"/>
  <c r="AM130" i="4"/>
  <c r="AL130" i="4"/>
  <c r="AK130" i="4"/>
  <c r="AJ130" i="4" a="1"/>
  <c r="AJ130" i="4" s="1"/>
  <c r="AI130" i="4"/>
  <c r="AH130" i="4"/>
  <c r="AG130" i="4"/>
  <c r="AF130" i="4"/>
  <c r="AE130" i="4"/>
  <c r="AD130" i="4"/>
  <c r="AC130" i="4"/>
  <c r="AQ129" i="4"/>
  <c r="AP129" i="4"/>
  <c r="AO129" i="4"/>
  <c r="AN129" i="4"/>
  <c r="AM129" i="4"/>
  <c r="AL129" i="4"/>
  <c r="AK129" i="4"/>
  <c r="AJ129" i="4" a="1"/>
  <c r="AJ129" i="4" s="1"/>
  <c r="AI129" i="4"/>
  <c r="AH129" i="4"/>
  <c r="AG129" i="4"/>
  <c r="AF129" i="4"/>
  <c r="AE129" i="4"/>
  <c r="AD129" i="4"/>
  <c r="AC129" i="4"/>
  <c r="AQ128" i="4"/>
  <c r="AP128" i="4"/>
  <c r="AO128" i="4"/>
  <c r="AN128" i="4"/>
  <c r="AM128" i="4"/>
  <c r="AL128" i="4"/>
  <c r="AK128" i="4"/>
  <c r="AJ128" i="4" a="1"/>
  <c r="AJ128" i="4" s="1"/>
  <c r="AI128" i="4"/>
  <c r="AH128" i="4"/>
  <c r="AG128" i="4"/>
  <c r="AF128" i="4"/>
  <c r="AE128" i="4"/>
  <c r="AD128" i="4"/>
  <c r="AC128" i="4"/>
  <c r="AQ127" i="4"/>
  <c r="AP127" i="4"/>
  <c r="AO127" i="4"/>
  <c r="AN127" i="4"/>
  <c r="AM127" i="4"/>
  <c r="AL127" i="4"/>
  <c r="AK127" i="4"/>
  <c r="AJ127" i="4" a="1"/>
  <c r="AJ127" i="4" s="1"/>
  <c r="AI127" i="4"/>
  <c r="AH127" i="4"/>
  <c r="AG127" i="4"/>
  <c r="AF127" i="4"/>
  <c r="AE127" i="4"/>
  <c r="AD127" i="4"/>
  <c r="AC127" i="4"/>
  <c r="AQ126" i="4"/>
  <c r="AP126" i="4"/>
  <c r="AO126" i="4"/>
  <c r="AN126" i="4"/>
  <c r="AM126" i="4"/>
  <c r="AL126" i="4"/>
  <c r="AK126" i="4"/>
  <c r="AJ126" i="4" a="1"/>
  <c r="AJ126" i="4" s="1"/>
  <c r="AI126" i="4"/>
  <c r="AH126" i="4"/>
  <c r="AG126" i="4"/>
  <c r="AF126" i="4"/>
  <c r="AE126" i="4"/>
  <c r="AD126" i="4"/>
  <c r="AC126" i="4"/>
  <c r="AQ125" i="4"/>
  <c r="AP125" i="4"/>
  <c r="AO125" i="4"/>
  <c r="AN125" i="4"/>
  <c r="AM125" i="4"/>
  <c r="AL125" i="4"/>
  <c r="AK125" i="4"/>
  <c r="AJ125" i="4" a="1"/>
  <c r="AJ125" i="4" s="1"/>
  <c r="AI125" i="4"/>
  <c r="AH125" i="4"/>
  <c r="AG125" i="4"/>
  <c r="AF125" i="4"/>
  <c r="AE125" i="4"/>
  <c r="AD125" i="4"/>
  <c r="AC125" i="4"/>
  <c r="AQ124" i="4"/>
  <c r="AP124" i="4"/>
  <c r="AO124" i="4"/>
  <c r="AN124" i="4"/>
  <c r="AM124" i="4"/>
  <c r="AL124" i="4"/>
  <c r="AK124" i="4"/>
  <c r="AJ124" i="4" a="1"/>
  <c r="AJ124" i="4" s="1"/>
  <c r="AI124" i="4"/>
  <c r="AH124" i="4"/>
  <c r="AG124" i="4"/>
  <c r="AF124" i="4"/>
  <c r="AE124" i="4"/>
  <c r="AD124" i="4"/>
  <c r="AC124" i="4"/>
  <c r="AQ123" i="4"/>
  <c r="AP123" i="4"/>
  <c r="AO123" i="4"/>
  <c r="AN123" i="4"/>
  <c r="AM123" i="4"/>
  <c r="AL123" i="4"/>
  <c r="AK123" i="4"/>
  <c r="AJ123" i="4" a="1"/>
  <c r="AJ123" i="4" s="1"/>
  <c r="AI123" i="4"/>
  <c r="AH123" i="4"/>
  <c r="AG123" i="4"/>
  <c r="AF123" i="4"/>
  <c r="AE123" i="4"/>
  <c r="AD123" i="4"/>
  <c r="AC123" i="4"/>
  <c r="AQ122" i="4"/>
  <c r="AP122" i="4"/>
  <c r="AO122" i="4"/>
  <c r="AN122" i="4"/>
  <c r="AM122" i="4"/>
  <c r="AL122" i="4"/>
  <c r="AK122" i="4"/>
  <c r="AJ122" i="4" a="1"/>
  <c r="AJ122" i="4" s="1"/>
  <c r="AI122" i="4"/>
  <c r="AH122" i="4"/>
  <c r="AG122" i="4"/>
  <c r="AF122" i="4"/>
  <c r="AE122" i="4"/>
  <c r="AD122" i="4"/>
  <c r="AC122" i="4"/>
  <c r="AQ121" i="4"/>
  <c r="AP121" i="4"/>
  <c r="AO121" i="4"/>
  <c r="AN121" i="4"/>
  <c r="AM121" i="4"/>
  <c r="AL121" i="4"/>
  <c r="AK121" i="4"/>
  <c r="AJ121" i="4" a="1"/>
  <c r="AJ121" i="4" s="1"/>
  <c r="AI121" i="4"/>
  <c r="AH121" i="4"/>
  <c r="AG121" i="4"/>
  <c r="AF121" i="4"/>
  <c r="AE121" i="4"/>
  <c r="AD121" i="4"/>
  <c r="AC121" i="4"/>
  <c r="AQ120" i="4"/>
  <c r="AP120" i="4"/>
  <c r="AO120" i="4"/>
  <c r="AN120" i="4"/>
  <c r="AM120" i="4"/>
  <c r="AL120" i="4"/>
  <c r="AK120" i="4"/>
  <c r="AJ120" i="4" a="1"/>
  <c r="AJ120" i="4" s="1"/>
  <c r="AI120" i="4"/>
  <c r="AH120" i="4"/>
  <c r="AG120" i="4"/>
  <c r="AF120" i="4"/>
  <c r="AE120" i="4"/>
  <c r="AD120" i="4"/>
  <c r="AC120" i="4"/>
  <c r="AQ119" i="4"/>
  <c r="AP119" i="4"/>
  <c r="AO119" i="4"/>
  <c r="AN119" i="4"/>
  <c r="AM119" i="4"/>
  <c r="AL119" i="4"/>
  <c r="AK119" i="4"/>
  <c r="AJ119" i="4" a="1"/>
  <c r="AJ119" i="4" s="1"/>
  <c r="AI119" i="4"/>
  <c r="AH119" i="4"/>
  <c r="AG119" i="4"/>
  <c r="AF119" i="4"/>
  <c r="AE119" i="4"/>
  <c r="AD119" i="4"/>
  <c r="AC119" i="4"/>
  <c r="AQ118" i="4"/>
  <c r="AP118" i="4"/>
  <c r="AO118" i="4"/>
  <c r="AN118" i="4"/>
  <c r="AM118" i="4"/>
  <c r="AL118" i="4"/>
  <c r="AK118" i="4"/>
  <c r="AJ118" i="4" a="1"/>
  <c r="AJ118" i="4" s="1"/>
  <c r="AI118" i="4"/>
  <c r="AH118" i="4"/>
  <c r="AG118" i="4"/>
  <c r="AF118" i="4"/>
  <c r="AE118" i="4"/>
  <c r="AD118" i="4"/>
  <c r="AC118" i="4"/>
  <c r="AQ117" i="4"/>
  <c r="AP117" i="4"/>
  <c r="AO117" i="4"/>
  <c r="AN117" i="4"/>
  <c r="AM117" i="4"/>
  <c r="AL117" i="4"/>
  <c r="AK117" i="4"/>
  <c r="AJ117" i="4" a="1"/>
  <c r="AJ117" i="4" s="1"/>
  <c r="AI117" i="4"/>
  <c r="AH117" i="4"/>
  <c r="AG117" i="4"/>
  <c r="AF117" i="4"/>
  <c r="AE117" i="4"/>
  <c r="AD117" i="4"/>
  <c r="AC117" i="4"/>
  <c r="AQ116" i="4"/>
  <c r="AP116" i="4"/>
  <c r="AO116" i="4"/>
  <c r="AN116" i="4"/>
  <c r="AM116" i="4"/>
  <c r="AL116" i="4"/>
  <c r="AK116" i="4"/>
  <c r="AJ116" i="4" a="1"/>
  <c r="AJ116" i="4" s="1"/>
  <c r="AI116" i="4"/>
  <c r="AH116" i="4"/>
  <c r="AG116" i="4"/>
  <c r="AF116" i="4"/>
  <c r="AE116" i="4"/>
  <c r="AD116" i="4"/>
  <c r="AC116" i="4"/>
  <c r="AQ115" i="4"/>
  <c r="AP115" i="4"/>
  <c r="AO115" i="4"/>
  <c r="AN115" i="4"/>
  <c r="AM115" i="4"/>
  <c r="AL115" i="4"/>
  <c r="AK115" i="4"/>
  <c r="AJ115" i="4" a="1"/>
  <c r="AJ115" i="4" s="1"/>
  <c r="AI115" i="4"/>
  <c r="AH115" i="4"/>
  <c r="AG115" i="4"/>
  <c r="AF115" i="4"/>
  <c r="AE115" i="4"/>
  <c r="AD115" i="4"/>
  <c r="AC115" i="4"/>
  <c r="AQ114" i="4"/>
  <c r="AP114" i="4"/>
  <c r="AO114" i="4"/>
  <c r="AN114" i="4"/>
  <c r="AM114" i="4"/>
  <c r="AL114" i="4"/>
  <c r="AK114" i="4"/>
  <c r="AJ114" i="4" a="1"/>
  <c r="AJ114" i="4" s="1"/>
  <c r="AI114" i="4"/>
  <c r="AH114" i="4"/>
  <c r="AG114" i="4"/>
  <c r="AF114" i="4"/>
  <c r="AE114" i="4"/>
  <c r="AD114" i="4"/>
  <c r="AC114" i="4"/>
  <c r="AQ113" i="4"/>
  <c r="AP113" i="4"/>
  <c r="AO113" i="4"/>
  <c r="AN113" i="4"/>
  <c r="AM113" i="4"/>
  <c r="AL113" i="4"/>
  <c r="AK113" i="4"/>
  <c r="AJ113" i="4" a="1"/>
  <c r="AJ113" i="4" s="1"/>
  <c r="AI113" i="4"/>
  <c r="AH113" i="4"/>
  <c r="AG113" i="4"/>
  <c r="AF113" i="4"/>
  <c r="AE113" i="4"/>
  <c r="AD113" i="4"/>
  <c r="AC113" i="4"/>
  <c r="AQ112" i="4"/>
  <c r="AP112" i="4"/>
  <c r="AO112" i="4"/>
  <c r="AN112" i="4"/>
  <c r="AM112" i="4"/>
  <c r="AL112" i="4"/>
  <c r="AK112" i="4"/>
  <c r="AJ112" i="4" a="1"/>
  <c r="AJ112" i="4" s="1"/>
  <c r="AI112" i="4"/>
  <c r="AH112" i="4"/>
  <c r="AG112" i="4"/>
  <c r="AF112" i="4"/>
  <c r="AE112" i="4"/>
  <c r="AD112" i="4"/>
  <c r="AC112" i="4"/>
  <c r="AQ111" i="4"/>
  <c r="AP111" i="4"/>
  <c r="AO111" i="4"/>
  <c r="AN111" i="4"/>
  <c r="AM111" i="4"/>
  <c r="AL111" i="4"/>
  <c r="AK111" i="4"/>
  <c r="AJ111" i="4" a="1"/>
  <c r="AJ111" i="4" s="1"/>
  <c r="AI111" i="4"/>
  <c r="AH111" i="4"/>
  <c r="AG111" i="4"/>
  <c r="AF111" i="4"/>
  <c r="AE111" i="4"/>
  <c r="AD111" i="4"/>
  <c r="AC111" i="4"/>
  <c r="AQ110" i="4"/>
  <c r="AP110" i="4"/>
  <c r="AO110" i="4"/>
  <c r="AN110" i="4"/>
  <c r="AM110" i="4"/>
  <c r="AL110" i="4"/>
  <c r="AK110" i="4"/>
  <c r="AJ110" i="4" a="1"/>
  <c r="AJ110" i="4" s="1"/>
  <c r="AI110" i="4"/>
  <c r="AH110" i="4"/>
  <c r="AG110" i="4"/>
  <c r="AF110" i="4"/>
  <c r="AE110" i="4"/>
  <c r="AD110" i="4"/>
  <c r="AC110" i="4"/>
  <c r="AQ109" i="4"/>
  <c r="AP109" i="4"/>
  <c r="AO109" i="4"/>
  <c r="AN109" i="4"/>
  <c r="AM109" i="4"/>
  <c r="AL109" i="4"/>
  <c r="AK109" i="4"/>
  <c r="AJ109" i="4" a="1"/>
  <c r="AJ109" i="4" s="1"/>
  <c r="AI109" i="4"/>
  <c r="AH109" i="4"/>
  <c r="AG109" i="4"/>
  <c r="AF109" i="4"/>
  <c r="AE109" i="4"/>
  <c r="AD109" i="4"/>
  <c r="AC109" i="4"/>
  <c r="AQ108" i="4"/>
  <c r="AP108" i="4"/>
  <c r="AO108" i="4"/>
  <c r="AN108" i="4"/>
  <c r="AM108" i="4"/>
  <c r="AL108" i="4"/>
  <c r="AK108" i="4"/>
  <c r="AJ108" i="4" a="1"/>
  <c r="AJ108" i="4" s="1"/>
  <c r="AI108" i="4"/>
  <c r="AH108" i="4"/>
  <c r="AG108" i="4"/>
  <c r="AF108" i="4"/>
  <c r="AE108" i="4"/>
  <c r="AD108" i="4"/>
  <c r="AC108" i="4"/>
  <c r="AQ107" i="4"/>
  <c r="AP107" i="4"/>
  <c r="AO107" i="4"/>
  <c r="AN107" i="4"/>
  <c r="AM107" i="4"/>
  <c r="AL107" i="4"/>
  <c r="AK107" i="4"/>
  <c r="AJ107" i="4" a="1"/>
  <c r="AJ107" i="4" s="1"/>
  <c r="AI107" i="4"/>
  <c r="AH107" i="4"/>
  <c r="AG107" i="4"/>
  <c r="AF107" i="4"/>
  <c r="AE107" i="4"/>
  <c r="AD107" i="4"/>
  <c r="AC107" i="4"/>
  <c r="AQ106" i="4"/>
  <c r="AP106" i="4"/>
  <c r="AO106" i="4"/>
  <c r="AN106" i="4"/>
  <c r="AM106" i="4"/>
  <c r="AL106" i="4"/>
  <c r="AK106" i="4"/>
  <c r="AJ106" i="4" a="1"/>
  <c r="AJ106" i="4" s="1"/>
  <c r="AI106" i="4"/>
  <c r="AH106" i="4"/>
  <c r="AG106" i="4"/>
  <c r="AF106" i="4"/>
  <c r="AE106" i="4"/>
  <c r="AD106" i="4"/>
  <c r="AC106" i="4"/>
  <c r="AQ105" i="4"/>
  <c r="AP105" i="4"/>
  <c r="AO105" i="4"/>
  <c r="AN105" i="4"/>
  <c r="AM105" i="4"/>
  <c r="AL105" i="4"/>
  <c r="AK105" i="4"/>
  <c r="AJ105" i="4" a="1"/>
  <c r="AJ105" i="4" s="1"/>
  <c r="AI105" i="4"/>
  <c r="AH105" i="4"/>
  <c r="AG105" i="4"/>
  <c r="AF105" i="4"/>
  <c r="AE105" i="4"/>
  <c r="AD105" i="4"/>
  <c r="AC105" i="4"/>
  <c r="AQ104" i="4"/>
  <c r="AP104" i="4"/>
  <c r="AO104" i="4"/>
  <c r="AN104" i="4"/>
  <c r="AM104" i="4"/>
  <c r="AL104" i="4"/>
  <c r="AK104" i="4"/>
  <c r="AJ104" i="4" a="1"/>
  <c r="AJ104" i="4" s="1"/>
  <c r="AI104" i="4"/>
  <c r="AH104" i="4"/>
  <c r="AG104" i="4"/>
  <c r="AF104" i="4"/>
  <c r="AE104" i="4"/>
  <c r="AD104" i="4"/>
  <c r="AC104" i="4"/>
  <c r="AQ103" i="4"/>
  <c r="AP103" i="4"/>
  <c r="AO103" i="4"/>
  <c r="AN103" i="4"/>
  <c r="AM103" i="4"/>
  <c r="AL103" i="4"/>
  <c r="AK103" i="4"/>
  <c r="AJ103" i="4" a="1"/>
  <c r="AJ103" i="4" s="1"/>
  <c r="AI103" i="4"/>
  <c r="AH103" i="4"/>
  <c r="AG103" i="4"/>
  <c r="AF103" i="4"/>
  <c r="AE103" i="4"/>
  <c r="AD103" i="4"/>
  <c r="AC103" i="4"/>
  <c r="AQ102" i="4"/>
  <c r="AP102" i="4"/>
  <c r="AO102" i="4"/>
  <c r="AN102" i="4"/>
  <c r="AM102" i="4"/>
  <c r="AL102" i="4"/>
  <c r="AK102" i="4"/>
  <c r="AJ102" i="4" a="1"/>
  <c r="AJ102" i="4" s="1"/>
  <c r="AI102" i="4"/>
  <c r="AH102" i="4"/>
  <c r="AG102" i="4"/>
  <c r="AF102" i="4"/>
  <c r="AE102" i="4"/>
  <c r="AD102" i="4"/>
  <c r="AC102" i="4"/>
  <c r="AQ101" i="4"/>
  <c r="AP101" i="4"/>
  <c r="AO101" i="4"/>
  <c r="AN101" i="4"/>
  <c r="AM101" i="4"/>
  <c r="AL101" i="4"/>
  <c r="AK101" i="4"/>
  <c r="AJ101" i="4" a="1"/>
  <c r="AJ101" i="4" s="1"/>
  <c r="AI101" i="4"/>
  <c r="AH101" i="4"/>
  <c r="AG101" i="4"/>
  <c r="AF101" i="4"/>
  <c r="AE101" i="4"/>
  <c r="AD101" i="4"/>
  <c r="AC101" i="4"/>
  <c r="AQ100" i="4"/>
  <c r="AP100" i="4"/>
  <c r="AO100" i="4"/>
  <c r="AN100" i="4"/>
  <c r="AM100" i="4"/>
  <c r="AL100" i="4"/>
  <c r="AK100" i="4"/>
  <c r="AJ100" i="4" a="1"/>
  <c r="AJ100" i="4" s="1"/>
  <c r="AI100" i="4"/>
  <c r="AH100" i="4"/>
  <c r="AG100" i="4"/>
  <c r="AF100" i="4"/>
  <c r="AE100" i="4"/>
  <c r="AD100" i="4"/>
  <c r="AC100" i="4"/>
  <c r="AQ99" i="4"/>
  <c r="AP99" i="4"/>
  <c r="AO99" i="4"/>
  <c r="AN99" i="4"/>
  <c r="AM99" i="4"/>
  <c r="AL99" i="4"/>
  <c r="AK99" i="4"/>
  <c r="AJ99" i="4" a="1"/>
  <c r="AJ99" i="4" s="1"/>
  <c r="AI99" i="4"/>
  <c r="AH99" i="4"/>
  <c r="AG99" i="4"/>
  <c r="AF99" i="4"/>
  <c r="AE99" i="4"/>
  <c r="AD99" i="4"/>
  <c r="AC99" i="4"/>
  <c r="AQ98" i="4"/>
  <c r="AP98" i="4"/>
  <c r="AO98" i="4"/>
  <c r="AN98" i="4"/>
  <c r="AM98" i="4"/>
  <c r="AL98" i="4"/>
  <c r="AK98" i="4"/>
  <c r="AJ98" i="4" a="1"/>
  <c r="AJ98" i="4" s="1"/>
  <c r="AI98" i="4"/>
  <c r="AH98" i="4"/>
  <c r="AG98" i="4"/>
  <c r="AF98" i="4"/>
  <c r="AE98" i="4"/>
  <c r="AD98" i="4"/>
  <c r="AC98" i="4"/>
  <c r="AQ97" i="4"/>
  <c r="AP97" i="4"/>
  <c r="AO97" i="4"/>
  <c r="AN97" i="4"/>
  <c r="AM97" i="4"/>
  <c r="AL97" i="4"/>
  <c r="AK97" i="4"/>
  <c r="AJ97" i="4" a="1"/>
  <c r="AJ97" i="4" s="1"/>
  <c r="AI97" i="4"/>
  <c r="AH97" i="4"/>
  <c r="AG97" i="4"/>
  <c r="AF97" i="4"/>
  <c r="AE97" i="4"/>
  <c r="AD97" i="4"/>
  <c r="AC97" i="4"/>
  <c r="AQ96" i="4"/>
  <c r="AP96" i="4"/>
  <c r="AO96" i="4"/>
  <c r="AN96" i="4"/>
  <c r="AM96" i="4"/>
  <c r="AL96" i="4"/>
  <c r="AK96" i="4"/>
  <c r="AJ96" i="4" a="1"/>
  <c r="AJ96" i="4" s="1"/>
  <c r="AI96" i="4"/>
  <c r="AH96" i="4"/>
  <c r="AG96" i="4"/>
  <c r="AF96" i="4"/>
  <c r="AE96" i="4"/>
  <c r="AD96" i="4"/>
  <c r="AC96" i="4"/>
  <c r="AQ95" i="4"/>
  <c r="AP95" i="4"/>
  <c r="AO95" i="4"/>
  <c r="AN95" i="4"/>
  <c r="AM95" i="4"/>
  <c r="AL95" i="4"/>
  <c r="AK95" i="4"/>
  <c r="AJ95" i="4" a="1"/>
  <c r="AJ95" i="4" s="1"/>
  <c r="AI95" i="4"/>
  <c r="AH95" i="4"/>
  <c r="AG95" i="4"/>
  <c r="AF95" i="4"/>
  <c r="AE95" i="4"/>
  <c r="AD95" i="4"/>
  <c r="AC95" i="4"/>
  <c r="AQ94" i="4"/>
  <c r="AP94" i="4"/>
  <c r="AO94" i="4"/>
  <c r="AN94" i="4"/>
  <c r="AM94" i="4"/>
  <c r="AL94" i="4"/>
  <c r="AK94" i="4"/>
  <c r="AJ94" i="4" a="1"/>
  <c r="AJ94" i="4" s="1"/>
  <c r="AI94" i="4"/>
  <c r="AH94" i="4"/>
  <c r="AG94" i="4"/>
  <c r="AF94" i="4"/>
  <c r="AE94" i="4"/>
  <c r="AD94" i="4"/>
  <c r="AC94" i="4"/>
  <c r="AQ93" i="4"/>
  <c r="AP93" i="4"/>
  <c r="AO93" i="4"/>
  <c r="AN93" i="4"/>
  <c r="AM93" i="4"/>
  <c r="AL93" i="4"/>
  <c r="AK93" i="4"/>
  <c r="AJ93" i="4" a="1"/>
  <c r="AJ93" i="4" s="1"/>
  <c r="AI93" i="4"/>
  <c r="AH93" i="4"/>
  <c r="AG93" i="4"/>
  <c r="AF93" i="4"/>
  <c r="AE93" i="4"/>
  <c r="AD93" i="4"/>
  <c r="AC93" i="4"/>
  <c r="AQ92" i="4"/>
  <c r="AP92" i="4"/>
  <c r="AO92" i="4"/>
  <c r="AN92" i="4"/>
  <c r="AM92" i="4"/>
  <c r="AL92" i="4"/>
  <c r="AK92" i="4"/>
  <c r="AJ92" i="4" a="1"/>
  <c r="AJ92" i="4" s="1"/>
  <c r="AI92" i="4"/>
  <c r="AH92" i="4"/>
  <c r="AG92" i="4"/>
  <c r="AF92" i="4"/>
  <c r="AE92" i="4"/>
  <c r="AD92" i="4"/>
  <c r="AC92" i="4"/>
  <c r="AQ91" i="4"/>
  <c r="AP91" i="4"/>
  <c r="AO91" i="4"/>
  <c r="AN91" i="4"/>
  <c r="AM91" i="4"/>
  <c r="AL91" i="4"/>
  <c r="AK91" i="4"/>
  <c r="AJ91" i="4" a="1"/>
  <c r="AJ91" i="4" s="1"/>
  <c r="AI91" i="4"/>
  <c r="AH91" i="4"/>
  <c r="AG91" i="4"/>
  <c r="AF91" i="4"/>
  <c r="AE91" i="4"/>
  <c r="AD91" i="4"/>
  <c r="AC91" i="4"/>
  <c r="AQ90" i="4"/>
  <c r="AP90" i="4"/>
  <c r="AO90" i="4"/>
  <c r="AN90" i="4"/>
  <c r="AM90" i="4"/>
  <c r="AL90" i="4"/>
  <c r="AK90" i="4"/>
  <c r="AJ90" i="4" a="1"/>
  <c r="AJ90" i="4" s="1"/>
  <c r="AI90" i="4"/>
  <c r="AH90" i="4"/>
  <c r="AG90" i="4"/>
  <c r="AF90" i="4"/>
  <c r="AE90" i="4"/>
  <c r="AD90" i="4"/>
  <c r="AC90" i="4"/>
  <c r="AQ89" i="4"/>
  <c r="AP89" i="4"/>
  <c r="AO89" i="4"/>
  <c r="AN89" i="4"/>
  <c r="AM89" i="4"/>
  <c r="AL89" i="4"/>
  <c r="AK89" i="4"/>
  <c r="AJ89" i="4" a="1"/>
  <c r="AJ89" i="4" s="1"/>
  <c r="AI89" i="4"/>
  <c r="AH89" i="4"/>
  <c r="AG89" i="4"/>
  <c r="AF89" i="4"/>
  <c r="AE89" i="4"/>
  <c r="AD89" i="4"/>
  <c r="AC89" i="4"/>
  <c r="AQ88" i="4"/>
  <c r="AP88" i="4"/>
  <c r="AO88" i="4"/>
  <c r="AN88" i="4"/>
  <c r="AM88" i="4"/>
  <c r="AL88" i="4"/>
  <c r="AK88" i="4"/>
  <c r="AJ88" i="4" a="1"/>
  <c r="AJ88" i="4" s="1"/>
  <c r="AI88" i="4"/>
  <c r="AH88" i="4"/>
  <c r="AG88" i="4"/>
  <c r="AF88" i="4"/>
  <c r="AE88" i="4"/>
  <c r="AD88" i="4"/>
  <c r="AC88" i="4"/>
  <c r="AQ87" i="4"/>
  <c r="AP87" i="4"/>
  <c r="AO87" i="4"/>
  <c r="AN87" i="4"/>
  <c r="AM87" i="4"/>
  <c r="AL87" i="4"/>
  <c r="AK87" i="4"/>
  <c r="AJ87" i="4" a="1"/>
  <c r="AJ87" i="4" s="1"/>
  <c r="AI87" i="4"/>
  <c r="AH87" i="4"/>
  <c r="AG87" i="4"/>
  <c r="AF87" i="4"/>
  <c r="AE87" i="4"/>
  <c r="AD87" i="4"/>
  <c r="AC87" i="4"/>
  <c r="AQ86" i="4"/>
  <c r="AP86" i="4"/>
  <c r="AO86" i="4"/>
  <c r="AN86" i="4"/>
  <c r="AM86" i="4"/>
  <c r="AL86" i="4"/>
  <c r="AK86" i="4"/>
  <c r="AJ86" i="4" a="1"/>
  <c r="AJ86" i="4" s="1"/>
  <c r="AI86" i="4"/>
  <c r="AH86" i="4"/>
  <c r="AG86" i="4"/>
  <c r="AF86" i="4"/>
  <c r="AE86" i="4"/>
  <c r="AD86" i="4"/>
  <c r="AC86" i="4"/>
  <c r="AQ85" i="4"/>
  <c r="AP85" i="4"/>
  <c r="AO85" i="4"/>
  <c r="AN85" i="4"/>
  <c r="AM85" i="4"/>
  <c r="AL85" i="4"/>
  <c r="AK85" i="4"/>
  <c r="AJ85" i="4" a="1"/>
  <c r="AJ85" i="4" s="1"/>
  <c r="AI85" i="4"/>
  <c r="AH85" i="4"/>
  <c r="AG85" i="4"/>
  <c r="AF85" i="4"/>
  <c r="AE85" i="4"/>
  <c r="AD85" i="4"/>
  <c r="AC85" i="4"/>
  <c r="AQ84" i="4"/>
  <c r="AP84" i="4"/>
  <c r="AO84" i="4"/>
  <c r="AN84" i="4"/>
  <c r="AM84" i="4"/>
  <c r="AL84" i="4"/>
  <c r="AK84" i="4"/>
  <c r="AJ84" i="4" a="1"/>
  <c r="AJ84" i="4" s="1"/>
  <c r="AI84" i="4"/>
  <c r="AH84" i="4"/>
  <c r="AG84" i="4"/>
  <c r="AF84" i="4"/>
  <c r="AE84" i="4"/>
  <c r="AD84" i="4"/>
  <c r="AC84" i="4"/>
  <c r="AQ83" i="4"/>
  <c r="AP83" i="4"/>
  <c r="AO83" i="4"/>
  <c r="AN83" i="4"/>
  <c r="AM83" i="4"/>
  <c r="AL83" i="4"/>
  <c r="AK83" i="4"/>
  <c r="AJ83" i="4" a="1"/>
  <c r="AJ83" i="4" s="1"/>
  <c r="AI83" i="4"/>
  <c r="AH83" i="4"/>
  <c r="AG83" i="4"/>
  <c r="AF83" i="4"/>
  <c r="AE83" i="4"/>
  <c r="AD83" i="4"/>
  <c r="AC83" i="4"/>
  <c r="AQ82" i="4"/>
  <c r="AP82" i="4"/>
  <c r="AO82" i="4"/>
  <c r="AN82" i="4"/>
  <c r="AM82" i="4"/>
  <c r="AL82" i="4"/>
  <c r="AK82" i="4"/>
  <c r="AJ82" i="4" a="1"/>
  <c r="AJ82" i="4" s="1"/>
  <c r="AI82" i="4"/>
  <c r="AH82" i="4"/>
  <c r="AG82" i="4"/>
  <c r="AF82" i="4"/>
  <c r="AE82" i="4"/>
  <c r="AD82" i="4"/>
  <c r="AC82" i="4"/>
  <c r="AQ81" i="4"/>
  <c r="AP81" i="4"/>
  <c r="AO81" i="4"/>
  <c r="AN81" i="4"/>
  <c r="AM81" i="4"/>
  <c r="AL81" i="4"/>
  <c r="AK81" i="4"/>
  <c r="AJ81" i="4" a="1"/>
  <c r="AJ81" i="4" s="1"/>
  <c r="AI81" i="4"/>
  <c r="AH81" i="4"/>
  <c r="AG81" i="4"/>
  <c r="AF81" i="4"/>
  <c r="AE81" i="4"/>
  <c r="AD81" i="4"/>
  <c r="AC81" i="4"/>
  <c r="AQ80" i="4"/>
  <c r="AP80" i="4"/>
  <c r="AO80" i="4"/>
  <c r="AN80" i="4"/>
  <c r="AM80" i="4"/>
  <c r="AL80" i="4"/>
  <c r="AK80" i="4"/>
  <c r="AJ80" i="4" a="1"/>
  <c r="AJ80" i="4" s="1"/>
  <c r="AI80" i="4"/>
  <c r="AH80" i="4"/>
  <c r="AG80" i="4"/>
  <c r="AF80" i="4"/>
  <c r="AE80" i="4"/>
  <c r="AD80" i="4"/>
  <c r="AC80" i="4"/>
  <c r="AQ79" i="4"/>
  <c r="AP79" i="4"/>
  <c r="AO79" i="4"/>
  <c r="AN79" i="4"/>
  <c r="AM79" i="4"/>
  <c r="AL79" i="4"/>
  <c r="AK79" i="4"/>
  <c r="AJ79" i="4" a="1"/>
  <c r="AJ79" i="4" s="1"/>
  <c r="AI79" i="4"/>
  <c r="AH79" i="4"/>
  <c r="AG79" i="4"/>
  <c r="AF79" i="4"/>
  <c r="AE79" i="4"/>
  <c r="AD79" i="4"/>
  <c r="AC79" i="4"/>
  <c r="AQ78" i="4"/>
  <c r="AP78" i="4"/>
  <c r="AO78" i="4"/>
  <c r="AN78" i="4"/>
  <c r="AM78" i="4"/>
  <c r="AL78" i="4"/>
  <c r="AK78" i="4"/>
  <c r="AJ78" i="4" a="1"/>
  <c r="AJ78" i="4" s="1"/>
  <c r="AI78" i="4"/>
  <c r="AH78" i="4"/>
  <c r="AG78" i="4"/>
  <c r="AF78" i="4"/>
  <c r="AE78" i="4"/>
  <c r="AD78" i="4"/>
  <c r="AC78" i="4"/>
  <c r="AQ77" i="4"/>
  <c r="AP77" i="4"/>
  <c r="AO77" i="4"/>
  <c r="AN77" i="4"/>
  <c r="AM77" i="4"/>
  <c r="AL77" i="4"/>
  <c r="AK77" i="4"/>
  <c r="AJ77" i="4" a="1"/>
  <c r="AJ77" i="4" s="1"/>
  <c r="AI77" i="4"/>
  <c r="AH77" i="4"/>
  <c r="AG77" i="4"/>
  <c r="AF77" i="4"/>
  <c r="AE77" i="4"/>
  <c r="AD77" i="4"/>
  <c r="AC77" i="4"/>
  <c r="AQ76" i="4"/>
  <c r="AP76" i="4"/>
  <c r="AO76" i="4"/>
  <c r="AN76" i="4"/>
  <c r="AM76" i="4"/>
  <c r="AL76" i="4"/>
  <c r="AK76" i="4"/>
  <c r="AJ76" i="4" a="1"/>
  <c r="AJ76" i="4" s="1"/>
  <c r="AI76" i="4"/>
  <c r="AH76" i="4"/>
  <c r="AG76" i="4"/>
  <c r="AF76" i="4"/>
  <c r="AE76" i="4"/>
  <c r="AD76" i="4"/>
  <c r="AC76" i="4"/>
  <c r="AQ75" i="4"/>
  <c r="AP75" i="4"/>
  <c r="AO75" i="4"/>
  <c r="AN75" i="4"/>
  <c r="AM75" i="4"/>
  <c r="AL75" i="4"/>
  <c r="AK75" i="4"/>
  <c r="AJ75" i="4" a="1"/>
  <c r="AJ75" i="4" s="1"/>
  <c r="AI75" i="4"/>
  <c r="AH75" i="4"/>
  <c r="AG75" i="4"/>
  <c r="AF75" i="4"/>
  <c r="AE75" i="4"/>
  <c r="AD75" i="4"/>
  <c r="AC75" i="4"/>
  <c r="AQ74" i="4"/>
  <c r="AP74" i="4"/>
  <c r="AO74" i="4"/>
  <c r="AN74" i="4"/>
  <c r="AM74" i="4"/>
  <c r="AL74" i="4"/>
  <c r="AK74" i="4"/>
  <c r="AJ74" i="4" a="1"/>
  <c r="AJ74" i="4" s="1"/>
  <c r="AI74" i="4"/>
  <c r="AH74" i="4"/>
  <c r="AG74" i="4"/>
  <c r="AF74" i="4"/>
  <c r="AE74" i="4"/>
  <c r="AD74" i="4"/>
  <c r="AC74" i="4"/>
  <c r="AQ73" i="4"/>
  <c r="AP73" i="4"/>
  <c r="AO73" i="4"/>
  <c r="AN73" i="4"/>
  <c r="AM73" i="4"/>
  <c r="AL73" i="4"/>
  <c r="AK73" i="4"/>
  <c r="AJ73" i="4" a="1"/>
  <c r="AJ73" i="4" s="1"/>
  <c r="AI73" i="4"/>
  <c r="AH73" i="4"/>
  <c r="AG73" i="4"/>
  <c r="AF73" i="4"/>
  <c r="AE73" i="4"/>
  <c r="AD73" i="4"/>
  <c r="AC73" i="4"/>
  <c r="AQ72" i="4"/>
  <c r="AP72" i="4"/>
  <c r="AO72" i="4"/>
  <c r="AN72" i="4"/>
  <c r="AM72" i="4"/>
  <c r="AL72" i="4"/>
  <c r="AK72" i="4"/>
  <c r="AJ72" i="4" a="1"/>
  <c r="AJ72" i="4" s="1"/>
  <c r="AI72" i="4"/>
  <c r="AH72" i="4"/>
  <c r="AG72" i="4"/>
  <c r="AF72" i="4"/>
  <c r="AE72" i="4"/>
  <c r="AD72" i="4"/>
  <c r="AC72" i="4"/>
  <c r="AQ71" i="4"/>
  <c r="AP71" i="4"/>
  <c r="AO71" i="4"/>
  <c r="AN71" i="4"/>
  <c r="AM71" i="4"/>
  <c r="AL71" i="4"/>
  <c r="AK71" i="4"/>
  <c r="AJ71" i="4" a="1"/>
  <c r="AJ71" i="4" s="1"/>
  <c r="AI71" i="4"/>
  <c r="AH71" i="4"/>
  <c r="AG71" i="4"/>
  <c r="AF71" i="4"/>
  <c r="AE71" i="4"/>
  <c r="AD71" i="4"/>
  <c r="AC71" i="4"/>
  <c r="AQ70" i="4"/>
  <c r="AP70" i="4"/>
  <c r="AO70" i="4"/>
  <c r="AN70" i="4"/>
  <c r="AM70" i="4"/>
  <c r="AL70" i="4"/>
  <c r="AK70" i="4"/>
  <c r="AJ70" i="4" a="1"/>
  <c r="AJ70" i="4" s="1"/>
  <c r="AI70" i="4"/>
  <c r="AH70" i="4"/>
  <c r="AG70" i="4"/>
  <c r="AF70" i="4"/>
  <c r="AE70" i="4"/>
  <c r="AD70" i="4"/>
  <c r="AC70" i="4"/>
  <c r="AQ69" i="4"/>
  <c r="AP69" i="4"/>
  <c r="AO69" i="4"/>
  <c r="AN69" i="4"/>
  <c r="AM69" i="4"/>
  <c r="AL69" i="4"/>
  <c r="AK69" i="4"/>
  <c r="AJ69" i="4" a="1"/>
  <c r="AJ69" i="4" s="1"/>
  <c r="AI69" i="4"/>
  <c r="AH69" i="4"/>
  <c r="AG69" i="4"/>
  <c r="AF69" i="4"/>
  <c r="AE69" i="4"/>
  <c r="AD69" i="4"/>
  <c r="AC69" i="4"/>
  <c r="AQ68" i="4"/>
  <c r="AP68" i="4"/>
  <c r="AO68" i="4"/>
  <c r="AN68" i="4"/>
  <c r="AM68" i="4"/>
  <c r="AL68" i="4"/>
  <c r="AK68" i="4"/>
  <c r="AJ68" i="4" a="1"/>
  <c r="AJ68" i="4" s="1"/>
  <c r="AI68" i="4"/>
  <c r="AH68" i="4"/>
  <c r="AG68" i="4"/>
  <c r="AF68" i="4"/>
  <c r="AE68" i="4"/>
  <c r="AD68" i="4"/>
  <c r="AC68" i="4"/>
  <c r="AQ67" i="4"/>
  <c r="AP67" i="4"/>
  <c r="AO67" i="4"/>
  <c r="AN67" i="4"/>
  <c r="AM67" i="4"/>
  <c r="AL67" i="4"/>
  <c r="AK67" i="4"/>
  <c r="AJ67" i="4" a="1"/>
  <c r="AJ67" i="4" s="1"/>
  <c r="AI67" i="4"/>
  <c r="AH67" i="4"/>
  <c r="AG67" i="4"/>
  <c r="AF67" i="4"/>
  <c r="AE67" i="4"/>
  <c r="AD67" i="4"/>
  <c r="AC67" i="4"/>
  <c r="AQ66" i="4"/>
  <c r="AP66" i="4"/>
  <c r="AO66" i="4"/>
  <c r="AN66" i="4"/>
  <c r="AM66" i="4"/>
  <c r="AL66" i="4"/>
  <c r="AK66" i="4"/>
  <c r="AJ66" i="4" a="1"/>
  <c r="AJ66" i="4" s="1"/>
  <c r="AI66" i="4"/>
  <c r="AH66" i="4"/>
  <c r="AG66" i="4"/>
  <c r="AF66" i="4"/>
  <c r="AE66" i="4"/>
  <c r="AD66" i="4"/>
  <c r="AC66" i="4"/>
  <c r="AQ65" i="4"/>
  <c r="AP65" i="4"/>
  <c r="AO65" i="4"/>
  <c r="AN65" i="4"/>
  <c r="AM65" i="4"/>
  <c r="AL65" i="4"/>
  <c r="AK65" i="4"/>
  <c r="AJ65" i="4" a="1"/>
  <c r="AJ65" i="4" s="1"/>
  <c r="AI65" i="4"/>
  <c r="AH65" i="4"/>
  <c r="AG65" i="4"/>
  <c r="AF65" i="4"/>
  <c r="AE65" i="4"/>
  <c r="AD65" i="4"/>
  <c r="AC65" i="4"/>
  <c r="AQ64" i="4"/>
  <c r="AP64" i="4"/>
  <c r="AO64" i="4"/>
  <c r="AN64" i="4"/>
  <c r="AM64" i="4"/>
  <c r="AL64" i="4"/>
  <c r="AK64" i="4"/>
  <c r="AJ64" i="4" a="1"/>
  <c r="AJ64" i="4" s="1"/>
  <c r="AI64" i="4"/>
  <c r="AH64" i="4"/>
  <c r="AG64" i="4"/>
  <c r="AF64" i="4"/>
  <c r="AE64" i="4"/>
  <c r="AD64" i="4"/>
  <c r="AC64" i="4"/>
  <c r="AQ63" i="4"/>
  <c r="AP63" i="4"/>
  <c r="AO63" i="4"/>
  <c r="AN63" i="4"/>
  <c r="AM63" i="4"/>
  <c r="AL63" i="4"/>
  <c r="AK63" i="4"/>
  <c r="AJ63" i="4" a="1"/>
  <c r="AJ63" i="4" s="1"/>
  <c r="AI63" i="4"/>
  <c r="AH63" i="4"/>
  <c r="AG63" i="4"/>
  <c r="AF63" i="4"/>
  <c r="AE63" i="4"/>
  <c r="AD63" i="4"/>
  <c r="AC63" i="4"/>
  <c r="AQ62" i="4"/>
  <c r="AP62" i="4"/>
  <c r="AO62" i="4"/>
  <c r="AN62" i="4"/>
  <c r="AM62" i="4"/>
  <c r="AL62" i="4"/>
  <c r="AK62" i="4"/>
  <c r="AJ62" i="4" a="1"/>
  <c r="AJ62" i="4" s="1"/>
  <c r="AI62" i="4"/>
  <c r="AH62" i="4"/>
  <c r="AG62" i="4"/>
  <c r="AF62" i="4"/>
  <c r="AE62" i="4"/>
  <c r="AD62" i="4"/>
  <c r="AC62" i="4"/>
  <c r="AQ61" i="4"/>
  <c r="AP61" i="4"/>
  <c r="AO61" i="4"/>
  <c r="AN61" i="4"/>
  <c r="AM61" i="4"/>
  <c r="AL61" i="4"/>
  <c r="AK61" i="4"/>
  <c r="AJ61" i="4" a="1"/>
  <c r="AJ61" i="4" s="1"/>
  <c r="AI61" i="4"/>
  <c r="AH61" i="4"/>
  <c r="AG61" i="4"/>
  <c r="AF61" i="4"/>
  <c r="AE61" i="4"/>
  <c r="AD61" i="4"/>
  <c r="AC61" i="4"/>
  <c r="AQ60" i="4"/>
  <c r="AP60" i="4"/>
  <c r="AO60" i="4"/>
  <c r="AN60" i="4"/>
  <c r="AM60" i="4"/>
  <c r="AL60" i="4"/>
  <c r="AK60" i="4"/>
  <c r="AJ60" i="4" a="1"/>
  <c r="AJ60" i="4" s="1"/>
  <c r="AI60" i="4"/>
  <c r="AH60" i="4"/>
  <c r="AG60" i="4"/>
  <c r="AF60" i="4"/>
  <c r="AE60" i="4"/>
  <c r="AD60" i="4"/>
  <c r="AC60" i="4"/>
  <c r="AQ59" i="4"/>
  <c r="AP59" i="4"/>
  <c r="AO59" i="4"/>
  <c r="AN59" i="4"/>
  <c r="AM59" i="4"/>
  <c r="AL59" i="4"/>
  <c r="AK59" i="4"/>
  <c r="AJ59" i="4" a="1"/>
  <c r="AJ59" i="4" s="1"/>
  <c r="AI59" i="4"/>
  <c r="AH59" i="4"/>
  <c r="AG59" i="4"/>
  <c r="AF59" i="4"/>
  <c r="AE59" i="4"/>
  <c r="AD59" i="4"/>
  <c r="AC59" i="4"/>
  <c r="AQ58" i="4"/>
  <c r="AP58" i="4"/>
  <c r="AO58" i="4"/>
  <c r="AN58" i="4"/>
  <c r="AM58" i="4"/>
  <c r="AL58" i="4"/>
  <c r="AK58" i="4"/>
  <c r="AJ58" i="4" a="1"/>
  <c r="AJ58" i="4" s="1"/>
  <c r="AI58" i="4"/>
  <c r="AH58" i="4"/>
  <c r="AG58" i="4"/>
  <c r="AF58" i="4"/>
  <c r="AE58" i="4"/>
  <c r="AD58" i="4"/>
  <c r="AC58" i="4"/>
  <c r="AQ57" i="4"/>
  <c r="AP57" i="4"/>
  <c r="AO57" i="4"/>
  <c r="AN57" i="4"/>
  <c r="AM57" i="4"/>
  <c r="AL57" i="4"/>
  <c r="AK57" i="4"/>
  <c r="AJ57" i="4" a="1"/>
  <c r="AJ57" i="4" s="1"/>
  <c r="AI57" i="4"/>
  <c r="AH57" i="4"/>
  <c r="AG57" i="4"/>
  <c r="AF57" i="4"/>
  <c r="AE57" i="4"/>
  <c r="AD57" i="4"/>
  <c r="AC57" i="4"/>
  <c r="AQ56" i="4"/>
  <c r="AP56" i="4"/>
  <c r="AO56" i="4"/>
  <c r="AN56" i="4"/>
  <c r="AM56" i="4"/>
  <c r="AL56" i="4"/>
  <c r="AK56" i="4"/>
  <c r="AJ56" i="4" a="1"/>
  <c r="AJ56" i="4" s="1"/>
  <c r="AI56" i="4"/>
  <c r="AH56" i="4"/>
  <c r="AG56" i="4"/>
  <c r="AF56" i="4"/>
  <c r="AE56" i="4"/>
  <c r="AD56" i="4"/>
  <c r="AC56" i="4"/>
  <c r="AQ55" i="4"/>
  <c r="AP55" i="4"/>
  <c r="AO55" i="4"/>
  <c r="AN55" i="4"/>
  <c r="AM55" i="4"/>
  <c r="AL55" i="4"/>
  <c r="AK55" i="4"/>
  <c r="AJ55" i="4" a="1"/>
  <c r="AJ55" i="4" s="1"/>
  <c r="AI55" i="4"/>
  <c r="AH55" i="4"/>
  <c r="AG55" i="4"/>
  <c r="AF55" i="4"/>
  <c r="AE55" i="4"/>
  <c r="AD55" i="4"/>
  <c r="AC55" i="4"/>
  <c r="AQ54" i="4"/>
  <c r="AP54" i="4"/>
  <c r="AO54" i="4"/>
  <c r="AN54" i="4"/>
  <c r="AM54" i="4"/>
  <c r="AL54" i="4"/>
  <c r="AK54" i="4"/>
  <c r="AJ54" i="4" a="1"/>
  <c r="AJ54" i="4" s="1"/>
  <c r="AI54" i="4"/>
  <c r="AH54" i="4"/>
  <c r="AG54" i="4"/>
  <c r="AF54" i="4"/>
  <c r="AE54" i="4"/>
  <c r="AD54" i="4"/>
  <c r="AC54" i="4"/>
  <c r="AQ53" i="4"/>
  <c r="AP53" i="4"/>
  <c r="AO53" i="4"/>
  <c r="AN53" i="4"/>
  <c r="AM53" i="4"/>
  <c r="AL53" i="4"/>
  <c r="AK53" i="4"/>
  <c r="AJ53" i="4" a="1"/>
  <c r="AJ53" i="4" s="1"/>
  <c r="AI53" i="4"/>
  <c r="AH53" i="4"/>
  <c r="AG53" i="4"/>
  <c r="AF53" i="4"/>
  <c r="AE53" i="4"/>
  <c r="AD53" i="4"/>
  <c r="AC53" i="4"/>
  <c r="AQ52" i="4"/>
  <c r="AP52" i="4"/>
  <c r="AO52" i="4"/>
  <c r="AN52" i="4"/>
  <c r="AM52" i="4"/>
  <c r="AL52" i="4"/>
  <c r="AK52" i="4"/>
  <c r="AJ52" i="4" a="1"/>
  <c r="AJ52" i="4" s="1"/>
  <c r="AI52" i="4"/>
  <c r="AH52" i="4"/>
  <c r="AG52" i="4"/>
  <c r="AF52" i="4"/>
  <c r="AE52" i="4"/>
  <c r="AD52" i="4"/>
  <c r="AC52" i="4"/>
  <c r="AQ51" i="4"/>
  <c r="AP51" i="4"/>
  <c r="AO51" i="4"/>
  <c r="AN51" i="4"/>
  <c r="AM51" i="4"/>
  <c r="AL51" i="4"/>
  <c r="AK51" i="4"/>
  <c r="AJ51" i="4" a="1"/>
  <c r="AJ51" i="4" s="1"/>
  <c r="AI51" i="4"/>
  <c r="AH51" i="4"/>
  <c r="AG51" i="4"/>
  <c r="AF51" i="4"/>
  <c r="AE51" i="4"/>
  <c r="AD51" i="4"/>
  <c r="AC51" i="4"/>
  <c r="AQ50" i="4"/>
  <c r="AP50" i="4"/>
  <c r="AO50" i="4"/>
  <c r="AN50" i="4"/>
  <c r="AM50" i="4"/>
  <c r="AL50" i="4"/>
  <c r="AK50" i="4"/>
  <c r="AJ50" i="4" a="1"/>
  <c r="AJ50" i="4" s="1"/>
  <c r="AI50" i="4"/>
  <c r="AH50" i="4"/>
  <c r="AG50" i="4"/>
  <c r="AF50" i="4"/>
  <c r="AE50" i="4"/>
  <c r="AD50" i="4"/>
  <c r="AC50" i="4"/>
  <c r="AQ49" i="4"/>
  <c r="AP49" i="4"/>
  <c r="AO49" i="4"/>
  <c r="AN49" i="4"/>
  <c r="AM49" i="4"/>
  <c r="AL49" i="4"/>
  <c r="AK49" i="4"/>
  <c r="AJ49" i="4" a="1"/>
  <c r="AJ49" i="4" s="1"/>
  <c r="AI49" i="4"/>
  <c r="AH49" i="4"/>
  <c r="AG49" i="4"/>
  <c r="AF49" i="4"/>
  <c r="AE49" i="4"/>
  <c r="AD49" i="4"/>
  <c r="AC49" i="4"/>
  <c r="AQ48" i="4"/>
  <c r="AP48" i="4"/>
  <c r="AO48" i="4"/>
  <c r="AN48" i="4"/>
  <c r="AM48" i="4"/>
  <c r="AL48" i="4"/>
  <c r="AK48" i="4"/>
  <c r="AJ48" i="4" a="1"/>
  <c r="AJ48" i="4" s="1"/>
  <c r="AI48" i="4"/>
  <c r="AH48" i="4"/>
  <c r="AG48" i="4"/>
  <c r="AF48" i="4"/>
  <c r="AE48" i="4"/>
  <c r="AD48" i="4"/>
  <c r="AC48" i="4"/>
  <c r="AQ47" i="4"/>
  <c r="AP47" i="4"/>
  <c r="AO47" i="4"/>
  <c r="AN47" i="4"/>
  <c r="AM47" i="4"/>
  <c r="AL47" i="4"/>
  <c r="AK47" i="4"/>
  <c r="AJ47" i="4" a="1"/>
  <c r="AJ47" i="4" s="1"/>
  <c r="AI47" i="4"/>
  <c r="AH47" i="4"/>
  <c r="AG47" i="4"/>
  <c r="AF47" i="4"/>
  <c r="AE47" i="4"/>
  <c r="AD47" i="4"/>
  <c r="AC47" i="4"/>
  <c r="AQ46" i="4"/>
  <c r="AP46" i="4"/>
  <c r="AO46" i="4"/>
  <c r="AN46" i="4"/>
  <c r="AM46" i="4"/>
  <c r="AL46" i="4"/>
  <c r="AK46" i="4"/>
  <c r="AJ46" i="4" a="1"/>
  <c r="AJ46" i="4" s="1"/>
  <c r="AI46" i="4"/>
  <c r="AH46" i="4"/>
  <c r="AG46" i="4"/>
  <c r="AF46" i="4"/>
  <c r="AE46" i="4"/>
  <c r="AD46" i="4"/>
  <c r="AC46" i="4"/>
  <c r="AQ45" i="4"/>
  <c r="AP45" i="4"/>
  <c r="AO45" i="4"/>
  <c r="AN45" i="4"/>
  <c r="AM45" i="4"/>
  <c r="AL45" i="4"/>
  <c r="AK45" i="4"/>
  <c r="AJ45" i="4" a="1"/>
  <c r="AJ45" i="4" s="1"/>
  <c r="AI45" i="4"/>
  <c r="AH45" i="4"/>
  <c r="AG45" i="4"/>
  <c r="AF45" i="4"/>
  <c r="AE45" i="4"/>
  <c r="AD45" i="4"/>
  <c r="AC45" i="4"/>
  <c r="AQ44" i="4"/>
  <c r="AP44" i="4"/>
  <c r="AO44" i="4"/>
  <c r="AN44" i="4"/>
  <c r="AM44" i="4"/>
  <c r="AL44" i="4"/>
  <c r="AK44" i="4"/>
  <c r="AJ44" i="4" a="1"/>
  <c r="AJ44" i="4" s="1"/>
  <c r="AI44" i="4"/>
  <c r="AH44" i="4"/>
  <c r="AG44" i="4"/>
  <c r="AF44" i="4"/>
  <c r="AE44" i="4"/>
  <c r="AD44" i="4"/>
  <c r="AC44" i="4"/>
  <c r="AQ43" i="4"/>
  <c r="AP43" i="4"/>
  <c r="AO43" i="4"/>
  <c r="AN43" i="4"/>
  <c r="AM43" i="4"/>
  <c r="AL43" i="4"/>
  <c r="AK43" i="4"/>
  <c r="AJ43" i="4" a="1"/>
  <c r="AJ43" i="4" s="1"/>
  <c r="AI43" i="4"/>
  <c r="AH43" i="4"/>
  <c r="AG43" i="4"/>
  <c r="AF43" i="4"/>
  <c r="AE43" i="4"/>
  <c r="AD43" i="4"/>
  <c r="AC43" i="4"/>
  <c r="AQ42" i="4"/>
  <c r="AP42" i="4"/>
  <c r="AO42" i="4"/>
  <c r="AN42" i="4"/>
  <c r="AM42" i="4"/>
  <c r="AL42" i="4"/>
  <c r="AK42" i="4"/>
  <c r="AJ42" i="4" a="1"/>
  <c r="AJ42" i="4" s="1"/>
  <c r="AI42" i="4"/>
  <c r="AH42" i="4"/>
  <c r="AG42" i="4"/>
  <c r="AF42" i="4"/>
  <c r="AE42" i="4"/>
  <c r="AD42" i="4"/>
  <c r="AC42" i="4"/>
  <c r="AQ41" i="4"/>
  <c r="AP41" i="4"/>
  <c r="AO41" i="4"/>
  <c r="AN41" i="4"/>
  <c r="AM41" i="4"/>
  <c r="AL41" i="4"/>
  <c r="AK41" i="4"/>
  <c r="AJ41" i="4" a="1"/>
  <c r="AJ41" i="4" s="1"/>
  <c r="AI41" i="4"/>
  <c r="AH41" i="4"/>
  <c r="AG41" i="4"/>
  <c r="AF41" i="4"/>
  <c r="AE41" i="4"/>
  <c r="AD41" i="4"/>
  <c r="AC41" i="4"/>
  <c r="AQ40" i="4"/>
  <c r="AP40" i="4"/>
  <c r="AO40" i="4"/>
  <c r="AN40" i="4"/>
  <c r="AM40" i="4"/>
  <c r="AL40" i="4"/>
  <c r="AK40" i="4"/>
  <c r="AJ40" i="4" a="1"/>
  <c r="AJ40" i="4" s="1"/>
  <c r="AI40" i="4"/>
  <c r="AH40" i="4"/>
  <c r="AG40" i="4"/>
  <c r="AF40" i="4"/>
  <c r="AE40" i="4"/>
  <c r="AD40" i="4"/>
  <c r="AC40" i="4"/>
  <c r="AQ39" i="4"/>
  <c r="AP39" i="4"/>
  <c r="AO39" i="4"/>
  <c r="AN39" i="4"/>
  <c r="AM39" i="4"/>
  <c r="AL39" i="4"/>
  <c r="AK39" i="4"/>
  <c r="AJ39" i="4" a="1"/>
  <c r="AJ39" i="4" s="1"/>
  <c r="AI39" i="4"/>
  <c r="AH39" i="4"/>
  <c r="AG39" i="4"/>
  <c r="AF39" i="4"/>
  <c r="AE39" i="4"/>
  <c r="AD39" i="4"/>
  <c r="AC39" i="4"/>
  <c r="AQ38" i="4"/>
  <c r="AP38" i="4"/>
  <c r="AO38" i="4"/>
  <c r="AN38" i="4"/>
  <c r="AM38" i="4"/>
  <c r="AL38" i="4"/>
  <c r="AK38" i="4"/>
  <c r="AJ38" i="4" a="1"/>
  <c r="AJ38" i="4" s="1"/>
  <c r="AI38" i="4"/>
  <c r="AH38" i="4"/>
  <c r="AG38" i="4"/>
  <c r="AF38" i="4"/>
  <c r="AE38" i="4"/>
  <c r="AD38" i="4"/>
  <c r="AC38" i="4"/>
  <c r="AQ37" i="4"/>
  <c r="AP37" i="4"/>
  <c r="AO37" i="4"/>
  <c r="AN37" i="4"/>
  <c r="AM37" i="4"/>
  <c r="AL37" i="4"/>
  <c r="AK37" i="4"/>
  <c r="AJ37" i="4" a="1"/>
  <c r="AJ37" i="4" s="1"/>
  <c r="AI37" i="4"/>
  <c r="AH37" i="4"/>
  <c r="AG37" i="4"/>
  <c r="AF37" i="4"/>
  <c r="AE37" i="4"/>
  <c r="AD37" i="4"/>
  <c r="AC37" i="4"/>
  <c r="AQ36" i="4"/>
  <c r="AP36" i="4"/>
  <c r="AO36" i="4"/>
  <c r="AN36" i="4"/>
  <c r="AM36" i="4"/>
  <c r="AL36" i="4"/>
  <c r="AK36" i="4"/>
  <c r="AJ36" i="4" a="1"/>
  <c r="AJ36" i="4" s="1"/>
  <c r="AI36" i="4"/>
  <c r="AH36" i="4"/>
  <c r="AG36" i="4"/>
  <c r="AF36" i="4"/>
  <c r="AE36" i="4"/>
  <c r="AD36" i="4"/>
  <c r="AC36" i="4"/>
  <c r="AQ35" i="4"/>
  <c r="AP35" i="4"/>
  <c r="AO35" i="4"/>
  <c r="AN35" i="4"/>
  <c r="AM35" i="4"/>
  <c r="AL35" i="4"/>
  <c r="AK35" i="4"/>
  <c r="AJ35" i="4" a="1"/>
  <c r="AJ35" i="4" s="1"/>
  <c r="AI35" i="4"/>
  <c r="AH35" i="4"/>
  <c r="AG35" i="4"/>
  <c r="AF35" i="4"/>
  <c r="AE35" i="4"/>
  <c r="AD35" i="4"/>
  <c r="AC35" i="4"/>
  <c r="AQ34" i="4"/>
  <c r="AP34" i="4"/>
  <c r="AO34" i="4"/>
  <c r="AN34" i="4"/>
  <c r="AM34" i="4"/>
  <c r="AL34" i="4"/>
  <c r="AK34" i="4"/>
  <c r="AJ34" i="4" a="1"/>
  <c r="AJ34" i="4" s="1"/>
  <c r="AI34" i="4"/>
  <c r="AH34" i="4"/>
  <c r="AG34" i="4"/>
  <c r="AF34" i="4"/>
  <c r="AE34" i="4"/>
  <c r="AD34" i="4"/>
  <c r="AC34" i="4"/>
  <c r="AQ33" i="4"/>
  <c r="AP33" i="4"/>
  <c r="AO33" i="4"/>
  <c r="AN33" i="4"/>
  <c r="AM33" i="4"/>
  <c r="AL33" i="4"/>
  <c r="AK33" i="4"/>
  <c r="AJ33" i="4" a="1"/>
  <c r="AJ33" i="4" s="1"/>
  <c r="AI33" i="4"/>
  <c r="AH33" i="4"/>
  <c r="AG33" i="4"/>
  <c r="AF33" i="4"/>
  <c r="AE33" i="4"/>
  <c r="AD33" i="4"/>
  <c r="AC33" i="4"/>
  <c r="AQ32" i="4"/>
  <c r="AP32" i="4"/>
  <c r="AO32" i="4"/>
  <c r="AN32" i="4"/>
  <c r="AM32" i="4"/>
  <c r="AL32" i="4"/>
  <c r="AK32" i="4"/>
  <c r="AJ32" i="4" a="1"/>
  <c r="AJ32" i="4" s="1"/>
  <c r="AI32" i="4"/>
  <c r="AH32" i="4"/>
  <c r="AG32" i="4"/>
  <c r="AF32" i="4"/>
  <c r="AE32" i="4"/>
  <c r="AD32" i="4"/>
  <c r="AC32" i="4"/>
  <c r="AQ31" i="4"/>
  <c r="AP31" i="4"/>
  <c r="AO31" i="4"/>
  <c r="AN31" i="4"/>
  <c r="AM31" i="4"/>
  <c r="AL31" i="4"/>
  <c r="AK31" i="4"/>
  <c r="AJ31" i="4" a="1"/>
  <c r="AJ31" i="4" s="1"/>
  <c r="AI31" i="4"/>
  <c r="AH31" i="4"/>
  <c r="AG31" i="4"/>
  <c r="AF31" i="4"/>
  <c r="AE31" i="4"/>
  <c r="AD31" i="4"/>
  <c r="AC31" i="4"/>
  <c r="AQ30" i="4"/>
  <c r="AP30" i="4"/>
  <c r="AO30" i="4"/>
  <c r="AN30" i="4"/>
  <c r="AM30" i="4"/>
  <c r="AL30" i="4"/>
  <c r="AK30" i="4"/>
  <c r="AJ30" i="4" a="1"/>
  <c r="AJ30" i="4" s="1"/>
  <c r="AI30" i="4"/>
  <c r="AH30" i="4"/>
  <c r="AG30" i="4"/>
  <c r="AF30" i="4"/>
  <c r="AE30" i="4"/>
  <c r="AD30" i="4"/>
  <c r="AC30" i="4"/>
  <c r="AQ29" i="4"/>
  <c r="AP29" i="4"/>
  <c r="AO29" i="4"/>
  <c r="AN29" i="4"/>
  <c r="AM29" i="4"/>
  <c r="AL29" i="4"/>
  <c r="AK29" i="4"/>
  <c r="AJ29" i="4" a="1"/>
  <c r="AJ29" i="4" s="1"/>
  <c r="AI29" i="4"/>
  <c r="AH29" i="4"/>
  <c r="AG29" i="4"/>
  <c r="AF29" i="4"/>
  <c r="AE29" i="4"/>
  <c r="AD29" i="4"/>
  <c r="AC29" i="4"/>
  <c r="AQ28" i="4"/>
  <c r="AP28" i="4"/>
  <c r="AO28" i="4"/>
  <c r="AN28" i="4"/>
  <c r="AM28" i="4"/>
  <c r="AL28" i="4"/>
  <c r="AK28" i="4"/>
  <c r="AJ28" i="4" a="1"/>
  <c r="AJ28" i="4" s="1"/>
  <c r="AI28" i="4"/>
  <c r="AH28" i="4"/>
  <c r="AG28" i="4"/>
  <c r="AF28" i="4"/>
  <c r="AE28" i="4"/>
  <c r="AD28" i="4"/>
  <c r="AC28" i="4"/>
  <c r="AQ27" i="4"/>
  <c r="AP27" i="4"/>
  <c r="AO27" i="4"/>
  <c r="AN27" i="4"/>
  <c r="AM27" i="4"/>
  <c r="AL27" i="4"/>
  <c r="AK27" i="4"/>
  <c r="AJ27" i="4" a="1"/>
  <c r="AJ27" i="4" s="1"/>
  <c r="AI27" i="4"/>
  <c r="AH27" i="4"/>
  <c r="AG27" i="4"/>
  <c r="AF27" i="4"/>
  <c r="AE27" i="4"/>
  <c r="AD27" i="4"/>
  <c r="AC27" i="4"/>
  <c r="AQ26" i="4"/>
  <c r="AP26" i="4"/>
  <c r="AO26" i="4"/>
  <c r="AN26" i="4"/>
  <c r="AM26" i="4"/>
  <c r="AL26" i="4"/>
  <c r="AK26" i="4"/>
  <c r="AJ26" i="4" a="1"/>
  <c r="AJ26" i="4" s="1"/>
  <c r="AI26" i="4"/>
  <c r="AH26" i="4"/>
  <c r="AG26" i="4"/>
  <c r="AF26" i="4"/>
  <c r="AE26" i="4"/>
  <c r="AD26" i="4"/>
  <c r="AC26" i="4"/>
  <c r="AQ25" i="4"/>
  <c r="AP25" i="4"/>
  <c r="AO25" i="4"/>
  <c r="AN25" i="4"/>
  <c r="AM25" i="4"/>
  <c r="AL25" i="4"/>
  <c r="AK25" i="4"/>
  <c r="AJ25" i="4" a="1"/>
  <c r="AJ25" i="4" s="1"/>
  <c r="AI25" i="4"/>
  <c r="AH25" i="4"/>
  <c r="AG25" i="4"/>
  <c r="AF25" i="4"/>
  <c r="AE25" i="4"/>
  <c r="AD25" i="4"/>
  <c r="AC25" i="4"/>
  <c r="AQ24" i="4"/>
  <c r="AP24" i="4"/>
  <c r="AO24" i="4"/>
  <c r="AN24" i="4"/>
  <c r="AM24" i="4"/>
  <c r="AL24" i="4"/>
  <c r="AK24" i="4"/>
  <c r="AJ24" i="4" a="1"/>
  <c r="AJ24" i="4" s="1"/>
  <c r="AI24" i="4"/>
  <c r="AH24" i="4"/>
  <c r="AG24" i="4"/>
  <c r="AF24" i="4"/>
  <c r="AE24" i="4"/>
  <c r="AD24" i="4"/>
  <c r="AC24" i="4"/>
  <c r="AQ23" i="4"/>
  <c r="AP23" i="4"/>
  <c r="AO23" i="4"/>
  <c r="AN23" i="4"/>
  <c r="AM23" i="4"/>
  <c r="AL23" i="4"/>
  <c r="AK23" i="4"/>
  <c r="AJ23" i="4" a="1"/>
  <c r="AJ23" i="4" s="1"/>
  <c r="AI23" i="4"/>
  <c r="AH23" i="4"/>
  <c r="AG23" i="4"/>
  <c r="AF23" i="4"/>
  <c r="AE23" i="4"/>
  <c r="AD23" i="4"/>
  <c r="AC23" i="4"/>
  <c r="AP22" i="4"/>
  <c r="AO22" i="4"/>
  <c r="AN22" i="4"/>
  <c r="AM22" i="4"/>
  <c r="AL22" i="4"/>
  <c r="AK22" i="4"/>
  <c r="AJ22" i="4" a="1"/>
  <c r="AJ22" i="4" s="1"/>
  <c r="AI22" i="4"/>
  <c r="AH22" i="4"/>
  <c r="AG22" i="4"/>
  <c r="AF22" i="4"/>
  <c r="AE22" i="4"/>
  <c r="AD22" i="4"/>
  <c r="AP21" i="4"/>
  <c r="AO21" i="4"/>
  <c r="AN21" i="4"/>
  <c r="AM21" i="4"/>
  <c r="AL21" i="4"/>
  <c r="AK21" i="4"/>
  <c r="AJ21" i="4" a="1"/>
  <c r="AJ21" i="4" s="1"/>
  <c r="AI21" i="4"/>
  <c r="AH21" i="4"/>
  <c r="AG21" i="4"/>
  <c r="AF21" i="4"/>
  <c r="AE21" i="4"/>
  <c r="AD21" i="4"/>
  <c r="AP20" i="4"/>
  <c r="AO20" i="4"/>
  <c r="AN20" i="4"/>
  <c r="AM20" i="4"/>
  <c r="AL20" i="4"/>
  <c r="AK20" i="4"/>
  <c r="AJ20" i="4" a="1"/>
  <c r="AJ20" i="4" s="1"/>
  <c r="AI20" i="4"/>
  <c r="AH20" i="4"/>
  <c r="AG20" i="4"/>
  <c r="AF20" i="4"/>
  <c r="AE20" i="4"/>
  <c r="AD20" i="4"/>
  <c r="AP19" i="4"/>
  <c r="AO19" i="4"/>
  <c r="AN19" i="4"/>
  <c r="AM19" i="4"/>
  <c r="AL19" i="4"/>
  <c r="AK19" i="4"/>
  <c r="AJ19" i="4" a="1"/>
  <c r="AJ19" i="4" s="1"/>
  <c r="AI19" i="4"/>
  <c r="AH19" i="4"/>
  <c r="AG19" i="4"/>
  <c r="AF19" i="4"/>
  <c r="AE19" i="4"/>
  <c r="AD19" i="4"/>
  <c r="AP18" i="4"/>
  <c r="AO18" i="4"/>
  <c r="AN18" i="4"/>
  <c r="AM18" i="4"/>
  <c r="AL18" i="4"/>
  <c r="AK18" i="4"/>
  <c r="AJ18" i="4" a="1"/>
  <c r="AJ18" i="4" s="1"/>
  <c r="AI18" i="4"/>
  <c r="AH18" i="4"/>
  <c r="AG18" i="4"/>
  <c r="AF18" i="4"/>
  <c r="AE18" i="4"/>
  <c r="AD18" i="4"/>
  <c r="AP17" i="4"/>
  <c r="AO17" i="4"/>
  <c r="AN17" i="4"/>
  <c r="AM17" i="4"/>
  <c r="AL17" i="4"/>
  <c r="AK17" i="4"/>
  <c r="AJ17" i="4" a="1"/>
  <c r="AJ17" i="4" s="1"/>
  <c r="AI17" i="4"/>
  <c r="AH17" i="4"/>
  <c r="AG17" i="4"/>
  <c r="AF17" i="4"/>
  <c r="AE17" i="4"/>
  <c r="AD17" i="4"/>
  <c r="AP16" i="4"/>
  <c r="AO16" i="4"/>
  <c r="AN16" i="4"/>
  <c r="AM16" i="4"/>
  <c r="AL16" i="4"/>
  <c r="AK16" i="4"/>
  <c r="AJ16" i="4" a="1"/>
  <c r="AJ16" i="4" s="1"/>
  <c r="AI16" i="4"/>
  <c r="AH16" i="4"/>
  <c r="AG16" i="4"/>
  <c r="AF16" i="4"/>
  <c r="AE16" i="4"/>
  <c r="AD16" i="4"/>
  <c r="AP15" i="4"/>
  <c r="AO15" i="4"/>
  <c r="AN15" i="4"/>
  <c r="AM15" i="4"/>
  <c r="AL15" i="4"/>
  <c r="AK15" i="4"/>
  <c r="AJ15" i="4" a="1"/>
  <c r="AJ15" i="4" s="1"/>
  <c r="AI15" i="4"/>
  <c r="AH15" i="4"/>
  <c r="AG15" i="4"/>
  <c r="AF15" i="4"/>
  <c r="AE15" i="4"/>
  <c r="AD15" i="4"/>
  <c r="AP14" i="4"/>
  <c r="AO14" i="4"/>
  <c r="AN14" i="4"/>
  <c r="AM14" i="4"/>
  <c r="AL14" i="4"/>
  <c r="AK14" i="4"/>
  <c r="AJ14" i="4" a="1"/>
  <c r="AJ14" i="4" s="1"/>
  <c r="AI14" i="4"/>
  <c r="AH14" i="4"/>
  <c r="AG14" i="4"/>
  <c r="AF14" i="4"/>
  <c r="AE14" i="4"/>
  <c r="AD14" i="4"/>
  <c r="AP13" i="4"/>
  <c r="AO13" i="4"/>
  <c r="AN13" i="4"/>
  <c r="AM13" i="4"/>
  <c r="AL13" i="4"/>
  <c r="AK13" i="4"/>
  <c r="AJ13" i="4" a="1"/>
  <c r="AJ13" i="4" s="1"/>
  <c r="AI13" i="4"/>
  <c r="AH13" i="4"/>
  <c r="AG13" i="4"/>
  <c r="AF13" i="4"/>
  <c r="AE13" i="4"/>
  <c r="AD13" i="4"/>
  <c r="AP12" i="4"/>
  <c r="AO12" i="4"/>
  <c r="AN12" i="4"/>
  <c r="AM12" i="4"/>
  <c r="AL12" i="4"/>
  <c r="AK12" i="4"/>
  <c r="AJ12" i="4" a="1"/>
  <c r="AJ12" i="4" s="1"/>
  <c r="AI12" i="4"/>
  <c r="AH12" i="4"/>
  <c r="AG12" i="4"/>
  <c r="AF12" i="4"/>
  <c r="AE12" i="4"/>
  <c r="AD12" i="4"/>
  <c r="AP11" i="4"/>
  <c r="AO11" i="4"/>
  <c r="AN11" i="4"/>
  <c r="AM11" i="4"/>
  <c r="AL11" i="4"/>
  <c r="AK11" i="4"/>
  <c r="AJ11" i="4" a="1"/>
  <c r="AJ11" i="4" s="1"/>
  <c r="AI11" i="4"/>
  <c r="AH11" i="4"/>
  <c r="AG11" i="4"/>
  <c r="AF11" i="4"/>
  <c r="AE11" i="4"/>
  <c r="AD11" i="4"/>
  <c r="AP10" i="4"/>
  <c r="AO10" i="4"/>
  <c r="AN10" i="4"/>
  <c r="AM10" i="4"/>
  <c r="AL10" i="4"/>
  <c r="AK10" i="4"/>
  <c r="AJ10" i="4" a="1"/>
  <c r="AJ10" i="4" s="1"/>
  <c r="AI10" i="4"/>
  <c r="AH10" i="4"/>
  <c r="AG10" i="4"/>
  <c r="AF10" i="4"/>
  <c r="AE10" i="4"/>
  <c r="AD10" i="4"/>
  <c r="AP9" i="4"/>
  <c r="AO9" i="4"/>
  <c r="AN9" i="4"/>
  <c r="AM9" i="4"/>
  <c r="AL9" i="4"/>
  <c r="AK9" i="4"/>
  <c r="AJ9" i="4" a="1"/>
  <c r="AJ9" i="4" s="1"/>
  <c r="AI9" i="4"/>
  <c r="AH9" i="4"/>
  <c r="AG9" i="4"/>
  <c r="AF9" i="4"/>
  <c r="AE9" i="4"/>
  <c r="AD9" i="4"/>
  <c r="AP7" i="4"/>
  <c r="AO7" i="4"/>
  <c r="AN7" i="4"/>
  <c r="AM7" i="4"/>
  <c r="AL7" i="4"/>
  <c r="AK7" i="4"/>
  <c r="AJ7" i="4" a="1"/>
  <c r="AJ7" i="4" s="1"/>
  <c r="AI7" i="4"/>
  <c r="AH7" i="4"/>
  <c r="AG7" i="4"/>
  <c r="AF7" i="4"/>
  <c r="AE7" i="4"/>
  <c r="AD7" i="4"/>
  <c r="AP6" i="4"/>
  <c r="AO6" i="4"/>
  <c r="AN6" i="4"/>
  <c r="AM6" i="4"/>
  <c r="AL6" i="4"/>
  <c r="AK6" i="4"/>
  <c r="AJ6" i="4" a="1"/>
  <c r="AJ6" i="4" s="1"/>
  <c r="AI6" i="4"/>
  <c r="AH6" i="4"/>
  <c r="AG6" i="4"/>
  <c r="AF6" i="4"/>
  <c r="AE6" i="4"/>
  <c r="AD6" i="4"/>
  <c r="AP5" i="4"/>
  <c r="AO5" i="4"/>
  <c r="AN5" i="4"/>
  <c r="AM5" i="4"/>
  <c r="AL5" i="4"/>
  <c r="AK5" i="4"/>
  <c r="AJ5" i="4" a="1"/>
  <c r="AJ5" i="4" s="1"/>
  <c r="AI5" i="4"/>
  <c r="AH5" i="4"/>
  <c r="AG5" i="4"/>
  <c r="AF5" i="4"/>
  <c r="AE5" i="4"/>
  <c r="AD5" i="4"/>
  <c r="AC22" i="4"/>
  <c r="AC21" i="4"/>
  <c r="AC20" i="4"/>
  <c r="AC19" i="4"/>
  <c r="AC18" i="4"/>
  <c r="AC17" i="4"/>
  <c r="AC16" i="4"/>
  <c r="AC15" i="4"/>
  <c r="AC14" i="4"/>
  <c r="AC13" i="4"/>
  <c r="AC12" i="4"/>
  <c r="AC11" i="4"/>
  <c r="AC10" i="4"/>
  <c r="AC9" i="4"/>
  <c r="AC7" i="4"/>
  <c r="AJ8" i="4" a="1"/>
  <c r="AJ8" i="4" s="1"/>
  <c r="BH2" i="3" a="1"/>
  <c r="BH2" i="3" s="1"/>
  <c r="BH3" i="3" a="1"/>
  <c r="BH3" i="3" s="1"/>
  <c r="BH4" i="3" a="1"/>
  <c r="BH4" i="3" s="1"/>
  <c r="BH5" i="3" a="1"/>
  <c r="BH5" i="3" s="1"/>
  <c r="BH6" i="3" a="1"/>
  <c r="BH6" i="3" s="1"/>
  <c r="BH7" i="3" a="1"/>
  <c r="BH7" i="3" s="1"/>
  <c r="BH8" i="3" a="1"/>
  <c r="BH8" i="3" s="1"/>
  <c r="BH9" i="3" a="1"/>
  <c r="BH9" i="3" s="1"/>
  <c r="BH10" i="3" a="1"/>
  <c r="BH10" i="3" s="1"/>
  <c r="BH11" i="3" a="1"/>
  <c r="BH11" i="3" s="1"/>
  <c r="BH12" i="3" a="1"/>
  <c r="BH12" i="3" s="1"/>
  <c r="BH13" i="3" a="1"/>
  <c r="BH13" i="3" s="1"/>
  <c r="BH14" i="3" a="1"/>
  <c r="BH14" i="3" s="1"/>
  <c r="BH15" i="3" a="1"/>
  <c r="BH15" i="3" s="1"/>
  <c r="BH16" i="3" a="1"/>
  <c r="BH16" i="3" s="1"/>
  <c r="BH17" i="3" a="1"/>
  <c r="BH17" i="3" s="1"/>
  <c r="BH18" i="3" a="1"/>
  <c r="BH18" i="3" s="1"/>
  <c r="BH19" i="3" a="1"/>
  <c r="BH19" i="3" s="1"/>
  <c r="BH20" i="3" a="1"/>
  <c r="BH20" i="3" s="1"/>
  <c r="BH21" i="3" a="1"/>
  <c r="BH21" i="3" s="1"/>
  <c r="BH22" i="3" a="1"/>
  <c r="BH22" i="3" s="1"/>
  <c r="BH23" i="3" a="1"/>
  <c r="BH23" i="3" s="1"/>
  <c r="BH24" i="3" a="1"/>
  <c r="BH24" i="3" s="1"/>
  <c r="BH25" i="3" a="1"/>
  <c r="BH25" i="3" s="1"/>
  <c r="BH26" i="3" a="1"/>
  <c r="BH26" i="3" s="1"/>
  <c r="BH27" i="3" a="1"/>
  <c r="BH27" i="3" s="1"/>
  <c r="BH28" i="3" a="1"/>
  <c r="BH28" i="3" s="1"/>
  <c r="BH29" i="3" a="1"/>
  <c r="BH29" i="3" s="1"/>
  <c r="BH30" i="3" a="1"/>
  <c r="BH30" i="3" s="1"/>
  <c r="BH31" i="3" a="1"/>
  <c r="BH31" i="3" s="1"/>
  <c r="BH32" i="3" a="1"/>
  <c r="BH32" i="3" s="1"/>
  <c r="BH33" i="3" a="1"/>
  <c r="BH33" i="3" s="1"/>
  <c r="BH34" i="3" a="1"/>
  <c r="BH34" i="3" s="1"/>
  <c r="BH35" i="3" a="1"/>
  <c r="BH35" i="3" s="1"/>
  <c r="BH36" i="3" a="1"/>
  <c r="BH36" i="3" s="1"/>
  <c r="BH37" i="3" a="1"/>
  <c r="BH37" i="3" s="1"/>
  <c r="BH38" i="3" a="1"/>
  <c r="BH38" i="3" s="1"/>
  <c r="BH39" i="3" a="1"/>
  <c r="BH39" i="3" s="1"/>
  <c r="BH40" i="3" a="1"/>
  <c r="BH40" i="3" s="1"/>
  <c r="BH41" i="3" a="1"/>
  <c r="BH41" i="3" s="1"/>
  <c r="BH42" i="3" a="1"/>
  <c r="BH42" i="3" s="1"/>
  <c r="BH43" i="3" a="1"/>
  <c r="BH43" i="3" s="1"/>
  <c r="BH44" i="3" a="1"/>
  <c r="BH44" i="3" s="1"/>
  <c r="BH45" i="3" a="1"/>
  <c r="BH45" i="3" s="1"/>
  <c r="BH46" i="3" a="1"/>
  <c r="BH46" i="3" s="1"/>
  <c r="BH47" i="3" a="1"/>
  <c r="BH47" i="3" s="1"/>
  <c r="BH48" i="3" a="1"/>
  <c r="BH48" i="3" s="1"/>
  <c r="BH49" i="3" a="1"/>
  <c r="BH49" i="3" s="1"/>
  <c r="BH50" i="3" a="1"/>
  <c r="BH50" i="3" s="1"/>
  <c r="BH51" i="3" a="1"/>
  <c r="BH51" i="3" s="1"/>
  <c r="BH52" i="3" a="1"/>
  <c r="BH52" i="3" s="1"/>
  <c r="BH53" i="3" a="1"/>
  <c r="BH53" i="3" s="1"/>
  <c r="BH54" i="3" a="1"/>
  <c r="BH54" i="3" s="1"/>
  <c r="BH55" i="3" a="1"/>
  <c r="BH55" i="3" s="1"/>
  <c r="BH56" i="3" a="1"/>
  <c r="BH56" i="3" s="1"/>
  <c r="BH57" i="3" a="1"/>
  <c r="BH57" i="3" s="1"/>
  <c r="BH58" i="3" a="1"/>
  <c r="BH58" i="3" s="1"/>
  <c r="BH59" i="3" a="1"/>
  <c r="BH59" i="3" s="1"/>
  <c r="BH60" i="3" a="1"/>
  <c r="BH60" i="3" s="1"/>
  <c r="BH61" i="3" a="1"/>
  <c r="BH61" i="3" s="1"/>
  <c r="BH62" i="3" a="1"/>
  <c r="BH62" i="3" s="1"/>
  <c r="BH63" i="3" a="1"/>
  <c r="BH63" i="3" s="1"/>
  <c r="BH64" i="3" a="1"/>
  <c r="BH64" i="3" s="1"/>
  <c r="BH65" i="3" a="1"/>
  <c r="BH65" i="3" s="1"/>
  <c r="BH66" i="3" a="1"/>
  <c r="BH66" i="3" s="1"/>
  <c r="BH67" i="3" a="1"/>
  <c r="BH67" i="3" s="1"/>
  <c r="BH68" i="3" a="1"/>
  <c r="BH68" i="3" s="1"/>
  <c r="BH69" i="3" a="1"/>
  <c r="BH69" i="3" s="1"/>
  <c r="BH70" i="3" a="1"/>
  <c r="BH70" i="3" s="1"/>
  <c r="BH71" i="3" a="1"/>
  <c r="BH71" i="3" s="1"/>
  <c r="BH72" i="3" a="1"/>
  <c r="BH72" i="3" s="1"/>
  <c r="BH73" i="3" a="1"/>
  <c r="BH73" i="3" s="1"/>
  <c r="BH74" i="3" a="1"/>
  <c r="BH74" i="3" s="1"/>
  <c r="BH75" i="3" a="1"/>
  <c r="BH75" i="3" s="1"/>
  <c r="BH76" i="3" a="1"/>
  <c r="BH76" i="3" s="1"/>
  <c r="BH77" i="3" a="1"/>
  <c r="BH77" i="3" s="1"/>
  <c r="BH78" i="3" a="1"/>
  <c r="BH78" i="3" s="1"/>
  <c r="BH79" i="3" a="1"/>
  <c r="BH79" i="3" s="1"/>
  <c r="BH80" i="3" a="1"/>
  <c r="BH80" i="3" s="1"/>
  <c r="BH81" i="3" a="1"/>
  <c r="BH81" i="3" s="1"/>
  <c r="BH82" i="3" a="1"/>
  <c r="BH82" i="3" s="1"/>
  <c r="BH83" i="3" a="1"/>
  <c r="BH83" i="3" s="1"/>
  <c r="BH84" i="3" a="1"/>
  <c r="BH84" i="3" s="1"/>
  <c r="BH85" i="3" a="1"/>
  <c r="BH85" i="3" s="1"/>
  <c r="BH86" i="3" a="1"/>
  <c r="BH86" i="3" s="1"/>
  <c r="BH87" i="3" a="1"/>
  <c r="BH87" i="3" s="1"/>
  <c r="BH88" i="3" a="1"/>
  <c r="BH88" i="3" s="1"/>
  <c r="BH89" i="3" a="1"/>
  <c r="BH89" i="3" s="1"/>
  <c r="BH90" i="3" a="1"/>
  <c r="BH90" i="3" s="1"/>
  <c r="BH91" i="3" a="1"/>
  <c r="BH91" i="3" s="1"/>
  <c r="BH92" i="3" a="1"/>
  <c r="BH92" i="3" s="1"/>
  <c r="BH93" i="3" a="1"/>
  <c r="BH93" i="3" s="1"/>
  <c r="BH94" i="3" a="1"/>
  <c r="BH94" i="3" s="1"/>
  <c r="BH95" i="3" a="1"/>
  <c r="BH95" i="3" s="1"/>
  <c r="BH96" i="3" a="1"/>
  <c r="BH96" i="3" s="1"/>
  <c r="BH97" i="3" a="1"/>
  <c r="BH97" i="3" s="1"/>
  <c r="BH98" i="3" a="1"/>
  <c r="BH98" i="3" s="1"/>
  <c r="BH99" i="3" a="1"/>
  <c r="BH99" i="3" s="1"/>
  <c r="BH100" i="3" a="1"/>
  <c r="BH100" i="3" s="1"/>
  <c r="BH101" i="3" a="1"/>
  <c r="BH101" i="3" s="1"/>
  <c r="BH102" i="3" a="1"/>
  <c r="BH102" i="3" s="1"/>
  <c r="BH103" i="3" a="1"/>
  <c r="BH103" i="3" s="1"/>
  <c r="BH104" i="3" a="1"/>
  <c r="BH104" i="3" s="1"/>
  <c r="BH105" i="3" a="1"/>
  <c r="BH105" i="3" s="1"/>
  <c r="BH106" i="3" a="1"/>
  <c r="BH106" i="3" s="1"/>
  <c r="BH107" i="3" a="1"/>
  <c r="BH107" i="3" s="1"/>
  <c r="BH108" i="3" a="1"/>
  <c r="BH108" i="3" s="1"/>
  <c r="BH109" i="3" a="1"/>
  <c r="BH109" i="3" s="1"/>
  <c r="BH110" i="3" a="1"/>
  <c r="BH110" i="3" s="1"/>
  <c r="BH111" i="3" a="1"/>
  <c r="BH111" i="3" s="1"/>
  <c r="BH112" i="3" a="1"/>
  <c r="BH112" i="3" s="1"/>
  <c r="BH113" i="3" a="1"/>
  <c r="BH113" i="3" s="1"/>
  <c r="BH114" i="3" a="1"/>
  <c r="BH114" i="3" s="1"/>
  <c r="BH115" i="3" a="1"/>
  <c r="BH115" i="3" s="1"/>
  <c r="BH116" i="3" a="1"/>
  <c r="BH116" i="3" s="1"/>
  <c r="BH117" i="3" a="1"/>
  <c r="BH117" i="3" s="1"/>
  <c r="BH118" i="3" a="1"/>
  <c r="BH118" i="3" s="1"/>
  <c r="BH119" i="3" a="1"/>
  <c r="BH119" i="3" s="1"/>
  <c r="BH120" i="3" a="1"/>
  <c r="BH120" i="3" s="1"/>
  <c r="BH121" i="3" a="1"/>
  <c r="BH121" i="3" s="1"/>
  <c r="BH122" i="3" a="1"/>
  <c r="BH122" i="3" s="1"/>
  <c r="BH123" i="3" a="1"/>
  <c r="BH123" i="3" s="1"/>
  <c r="BH124" i="3" a="1"/>
  <c r="BH124" i="3" s="1"/>
  <c r="BH125" i="3" a="1"/>
  <c r="BH125" i="3" s="1"/>
  <c r="BH126" i="3" a="1"/>
  <c r="BH126" i="3" s="1"/>
  <c r="BH127" i="3" a="1"/>
  <c r="BH127" i="3" s="1"/>
  <c r="BH128" i="3" a="1"/>
  <c r="BH128" i="3" s="1"/>
  <c r="BH129" i="3" a="1"/>
  <c r="BH129" i="3" s="1"/>
  <c r="BH130" i="3" a="1"/>
  <c r="BH130" i="3" s="1"/>
  <c r="BH131" i="3" a="1"/>
  <c r="BH131" i="3" s="1"/>
  <c r="BH132" i="3" a="1"/>
  <c r="BH132" i="3" s="1"/>
  <c r="BH133" i="3" a="1"/>
  <c r="BH133" i="3" s="1"/>
  <c r="BH134" i="3" a="1"/>
  <c r="BH134" i="3" s="1"/>
  <c r="BH135" i="3" a="1"/>
  <c r="BH135" i="3" s="1"/>
  <c r="BH136" i="3" a="1"/>
  <c r="BH136" i="3" s="1"/>
  <c r="BH137" i="3" a="1"/>
  <c r="BH137" i="3" s="1"/>
  <c r="BH138" i="3" a="1"/>
  <c r="BH138" i="3" s="1"/>
  <c r="BH139" i="3" a="1"/>
  <c r="BH139" i="3" s="1"/>
  <c r="BH140" i="3" a="1"/>
  <c r="BH140" i="3" s="1"/>
  <c r="BH141" i="3" a="1"/>
  <c r="BH141" i="3" s="1"/>
  <c r="BH142" i="3" a="1"/>
  <c r="BH142" i="3" s="1"/>
  <c r="BH143" i="3" a="1"/>
  <c r="BH143" i="3" s="1"/>
  <c r="BH144" i="3" a="1"/>
  <c r="BH144" i="3" s="1"/>
  <c r="BH145" i="3" a="1"/>
  <c r="BH145" i="3" s="1"/>
  <c r="BH146" i="3" a="1"/>
  <c r="BH146" i="3" s="1"/>
  <c r="BH147" i="3" a="1"/>
  <c r="BH147" i="3" s="1"/>
  <c r="AQ136" i="4" l="1"/>
  <c r="AQ133" i="4"/>
  <c r="AQ134" i="4"/>
  <c r="AQ135" i="4"/>
  <c r="AQ13" i="4"/>
  <c r="AQ16" i="4"/>
  <c r="AQ20" i="4"/>
  <c r="AQ21" i="4"/>
  <c r="AQ22" i="4"/>
  <c r="AQ18" i="4"/>
  <c r="AQ7" i="4"/>
  <c r="AQ17" i="4"/>
  <c r="AQ19" i="4"/>
  <c r="AQ9" i="4"/>
  <c r="AQ10" i="4"/>
  <c r="AQ12" i="4"/>
  <c r="AQ14" i="4"/>
  <c r="AQ11" i="4"/>
  <c r="AQ15" i="4"/>
  <c r="AP8" i="4"/>
  <c r="AO8" i="4"/>
  <c r="AN8" i="4"/>
  <c r="AM8" i="4"/>
  <c r="AL8" i="4"/>
  <c r="AK8" i="4"/>
  <c r="AG8" i="4"/>
  <c r="AE8" i="4"/>
  <c r="AI8" i="4" l="1"/>
  <c r="AH8" i="4" l="1"/>
  <c r="AF8" i="4"/>
  <c r="AD8" i="4"/>
  <c r="D185" i="3" l="1" a="1"/>
  <c r="D185" i="3" s="1"/>
  <c r="D184" i="3" a="1"/>
  <c r="D184" i="3" s="1"/>
  <c r="D183" i="3" a="1"/>
  <c r="D183" i="3" s="1"/>
  <c r="D182" i="3" a="1"/>
  <c r="D182" i="3" s="1"/>
  <c r="D181" i="3" a="1"/>
  <c r="D181" i="3" s="1"/>
  <c r="D180" i="3" a="1"/>
  <c r="D180" i="3" s="1"/>
  <c r="D179" i="3" a="1"/>
  <c r="D179" i="3" s="1"/>
  <c r="D178" i="3" a="1"/>
  <c r="D178" i="3" s="1"/>
  <c r="D177" i="3" a="1"/>
  <c r="D177" i="3" s="1"/>
  <c r="D176" i="3" a="1"/>
  <c r="D176" i="3" s="1"/>
  <c r="D175" i="3" a="1"/>
  <c r="D175" i="3" s="1"/>
  <c r="D174" i="3" a="1"/>
  <c r="D174" i="3" s="1"/>
  <c r="D173" i="3" a="1"/>
  <c r="D173" i="3" s="1"/>
  <c r="D172" i="3" a="1"/>
  <c r="D172" i="3" s="1"/>
  <c r="D171" i="3" a="1"/>
  <c r="D171" i="3" s="1"/>
  <c r="D170" i="3" a="1"/>
  <c r="D170" i="3" s="1"/>
  <c r="D169" i="3" a="1"/>
  <c r="D169" i="3" s="1"/>
  <c r="D168" i="3" a="1"/>
  <c r="D168" i="3" s="1"/>
  <c r="D167" i="3" a="1"/>
  <c r="D167" i="3" s="1"/>
  <c r="D166" i="3" a="1"/>
  <c r="D166" i="3" s="1"/>
  <c r="D165" i="3" a="1"/>
  <c r="D165" i="3" s="1"/>
  <c r="D164" i="3" a="1"/>
  <c r="D164" i="3" s="1"/>
  <c r="D163" i="3" a="1"/>
  <c r="D163" i="3" s="1"/>
  <c r="D162" i="3" a="1"/>
  <c r="D162" i="3" s="1"/>
  <c r="D161" i="3" a="1"/>
  <c r="D161" i="3" s="1"/>
  <c r="D160" i="3" a="1"/>
  <c r="D160" i="3" s="1"/>
  <c r="D159" i="3" a="1"/>
  <c r="D159" i="3" s="1"/>
  <c r="D158" i="3" a="1"/>
  <c r="D158" i="3" s="1"/>
  <c r="D157" i="3" a="1"/>
  <c r="D157" i="3" s="1"/>
  <c r="D156" i="3" a="1"/>
  <c r="D156" i="3" s="1"/>
  <c r="D155" i="3" a="1"/>
  <c r="D155" i="3" s="1"/>
  <c r="D154" i="3" a="1"/>
  <c r="D154" i="3" s="1"/>
  <c r="D153" i="3" a="1"/>
  <c r="D153" i="3" s="1"/>
  <c r="D152" i="3" a="1"/>
  <c r="D152" i="3" s="1"/>
  <c r="D151" i="3" a="1"/>
  <c r="D151" i="3" s="1"/>
  <c r="D150" i="3" a="1"/>
  <c r="D150" i="3" s="1"/>
  <c r="D149" i="3" a="1"/>
  <c r="D149" i="3" s="1"/>
  <c r="D148" i="3" a="1"/>
  <c r="D148" i="3" s="1"/>
  <c r="D147" i="3" a="1"/>
  <c r="D147" i="3" s="1"/>
  <c r="D146" i="3" a="1"/>
  <c r="D146" i="3" s="1"/>
  <c r="D145" i="3" a="1"/>
  <c r="D145" i="3" s="1"/>
  <c r="D144" i="3" a="1"/>
  <c r="D144" i="3" s="1"/>
  <c r="D143" i="3" a="1"/>
  <c r="D143" i="3" s="1"/>
  <c r="D142" i="3" a="1"/>
  <c r="D142" i="3" s="1"/>
  <c r="D141" i="3" a="1"/>
  <c r="D141" i="3" s="1"/>
  <c r="D140" i="3" a="1"/>
  <c r="D140" i="3" s="1"/>
  <c r="D139" i="3" a="1"/>
  <c r="D139" i="3" s="1"/>
  <c r="D138" i="3" a="1"/>
  <c r="D138" i="3" s="1"/>
  <c r="D137" i="3" a="1"/>
  <c r="D137" i="3" s="1"/>
  <c r="D136" i="3" a="1"/>
  <c r="D136" i="3" s="1"/>
  <c r="D135" i="3" a="1"/>
  <c r="D135" i="3" s="1"/>
  <c r="D134" i="3" a="1"/>
  <c r="D134" i="3" s="1"/>
  <c r="D133" i="3" a="1"/>
  <c r="D133" i="3" s="1"/>
  <c r="D132" i="3" a="1"/>
  <c r="D132" i="3" s="1"/>
  <c r="D131" i="3" a="1"/>
  <c r="D131" i="3" s="1"/>
  <c r="D130" i="3" a="1"/>
  <c r="D130" i="3" s="1"/>
  <c r="D129" i="3" a="1"/>
  <c r="D129" i="3" s="1"/>
  <c r="D128" i="3" a="1"/>
  <c r="D128" i="3" s="1"/>
  <c r="D127" i="3" a="1"/>
  <c r="D127" i="3" s="1"/>
  <c r="D126" i="3" a="1"/>
  <c r="D126" i="3" s="1"/>
  <c r="D125" i="3" a="1"/>
  <c r="D125" i="3" s="1"/>
  <c r="D124" i="3" a="1"/>
  <c r="D124" i="3" s="1"/>
  <c r="D123" i="3" a="1"/>
  <c r="D123" i="3" s="1"/>
  <c r="D122" i="3" a="1"/>
  <c r="D122" i="3" s="1"/>
  <c r="D121" i="3" a="1"/>
  <c r="D121" i="3" s="1"/>
  <c r="D120" i="3" a="1"/>
  <c r="D120" i="3" s="1"/>
  <c r="D119" i="3" a="1"/>
  <c r="D119" i="3" s="1"/>
  <c r="D118" i="3" a="1"/>
  <c r="D118" i="3" s="1"/>
  <c r="D117" i="3" a="1"/>
  <c r="D117" i="3" s="1"/>
  <c r="D116" i="3" a="1"/>
  <c r="D116" i="3" s="1"/>
  <c r="D115" i="3" a="1"/>
  <c r="D115" i="3" s="1"/>
  <c r="D114" i="3" a="1"/>
  <c r="D114" i="3" s="1"/>
  <c r="D113" i="3" a="1"/>
  <c r="D113" i="3" s="1"/>
  <c r="D112" i="3" a="1"/>
  <c r="D112" i="3" s="1"/>
  <c r="D111" i="3" a="1"/>
  <c r="D111" i="3" s="1"/>
  <c r="D110" i="3" a="1"/>
  <c r="D110" i="3" s="1"/>
  <c r="D109" i="3" a="1"/>
  <c r="D109" i="3" s="1"/>
  <c r="D108" i="3" a="1"/>
  <c r="D108" i="3" s="1"/>
  <c r="D107" i="3" a="1"/>
  <c r="D107" i="3" s="1"/>
  <c r="D106" i="3" a="1"/>
  <c r="D106" i="3" s="1"/>
  <c r="D105" i="3" a="1"/>
  <c r="D105" i="3" s="1"/>
  <c r="D104" i="3" a="1"/>
  <c r="D104" i="3" s="1"/>
  <c r="D103" i="3" a="1"/>
  <c r="D103" i="3" s="1"/>
  <c r="D102" i="3" a="1"/>
  <c r="D102" i="3" s="1"/>
  <c r="D101" i="3" a="1"/>
  <c r="D101" i="3" s="1"/>
  <c r="D100" i="3" a="1"/>
  <c r="D100" i="3" s="1"/>
  <c r="D99" i="3" a="1"/>
  <c r="D99" i="3" s="1"/>
  <c r="D98" i="3" a="1"/>
  <c r="D98" i="3" s="1"/>
  <c r="D97" i="3" a="1"/>
  <c r="D97" i="3" s="1"/>
  <c r="D96" i="3" a="1"/>
  <c r="D96" i="3" s="1"/>
  <c r="D95" i="3" a="1"/>
  <c r="D95" i="3" s="1"/>
  <c r="D94" i="3" a="1"/>
  <c r="D94" i="3" s="1"/>
  <c r="D93" i="3" a="1"/>
  <c r="D93" i="3" s="1"/>
  <c r="D92" i="3" a="1"/>
  <c r="D92" i="3" s="1"/>
  <c r="D91" i="3" a="1"/>
  <c r="D91" i="3" s="1"/>
  <c r="D90" i="3" a="1"/>
  <c r="D90" i="3" s="1"/>
  <c r="D89" i="3" a="1"/>
  <c r="D89" i="3" s="1"/>
  <c r="D88" i="3" a="1"/>
  <c r="D88" i="3" s="1"/>
  <c r="D87" i="3" a="1"/>
  <c r="D87" i="3" s="1"/>
  <c r="D86" i="3" a="1"/>
  <c r="D86" i="3" s="1"/>
  <c r="D85" i="3" a="1"/>
  <c r="D85" i="3" s="1"/>
  <c r="D84" i="3" a="1"/>
  <c r="D84" i="3" s="1"/>
  <c r="D83" i="3" a="1"/>
  <c r="D83" i="3" s="1"/>
  <c r="D82" i="3" a="1"/>
  <c r="D82" i="3" s="1"/>
  <c r="D81" i="3" a="1"/>
  <c r="D81" i="3" s="1"/>
  <c r="D80" i="3" a="1"/>
  <c r="D80" i="3" s="1"/>
  <c r="D79" i="3" a="1"/>
  <c r="D79" i="3" s="1"/>
  <c r="D78" i="3" a="1"/>
  <c r="D78" i="3" s="1"/>
  <c r="D77" i="3" a="1"/>
  <c r="D77" i="3" s="1"/>
  <c r="D76" i="3" a="1"/>
  <c r="D76" i="3" s="1"/>
  <c r="D75" i="3" a="1"/>
  <c r="D75" i="3" s="1"/>
  <c r="D74" i="3" a="1"/>
  <c r="D74" i="3" s="1"/>
  <c r="D73" i="3" a="1"/>
  <c r="D73" i="3" s="1"/>
  <c r="D72" i="3" a="1"/>
  <c r="D72" i="3" s="1"/>
  <c r="D71" i="3" a="1"/>
  <c r="D71" i="3" s="1"/>
  <c r="D70" i="3" a="1"/>
  <c r="D70" i="3" s="1"/>
  <c r="D69" i="3" a="1"/>
  <c r="D69" i="3" s="1"/>
  <c r="D68" i="3" a="1"/>
  <c r="D68" i="3" s="1"/>
  <c r="D67" i="3" a="1"/>
  <c r="D67" i="3" s="1"/>
  <c r="D66" i="3" a="1"/>
  <c r="D66" i="3" s="1"/>
  <c r="D65" i="3" a="1"/>
  <c r="D65" i="3" s="1"/>
  <c r="D64" i="3" a="1"/>
  <c r="D64" i="3" s="1"/>
  <c r="D63" i="3" a="1"/>
  <c r="D63" i="3" s="1"/>
  <c r="D62" i="3" a="1"/>
  <c r="D62" i="3" s="1"/>
  <c r="D61" i="3" a="1"/>
  <c r="D61" i="3" s="1"/>
  <c r="D60" i="3" a="1"/>
  <c r="D60" i="3" s="1"/>
  <c r="D59" i="3" a="1"/>
  <c r="D59" i="3" s="1"/>
  <c r="D58" i="3" a="1"/>
  <c r="D58" i="3" s="1"/>
  <c r="D57" i="3" a="1"/>
  <c r="D57" i="3" s="1"/>
  <c r="D56" i="3" a="1"/>
  <c r="D56" i="3" s="1"/>
  <c r="D55" i="3" a="1"/>
  <c r="D55" i="3" s="1"/>
  <c r="D54" i="3" a="1"/>
  <c r="D54" i="3" s="1"/>
  <c r="D53" i="3" a="1"/>
  <c r="D53" i="3" s="1"/>
  <c r="D52" i="3" a="1"/>
  <c r="D52" i="3" s="1"/>
  <c r="D51" i="3" a="1"/>
  <c r="D51" i="3" s="1"/>
  <c r="D50" i="3" a="1"/>
  <c r="D50" i="3" s="1"/>
  <c r="D49" i="3" a="1"/>
  <c r="D49" i="3" s="1"/>
  <c r="D48" i="3" a="1"/>
  <c r="D48" i="3" s="1"/>
  <c r="D47" i="3" a="1"/>
  <c r="D47" i="3" s="1"/>
  <c r="D46" i="3" a="1"/>
  <c r="D46" i="3" s="1"/>
  <c r="D45" i="3" a="1"/>
  <c r="D45" i="3" s="1"/>
  <c r="D44" i="3" a="1"/>
  <c r="D44" i="3" s="1"/>
  <c r="D43" i="3" a="1"/>
  <c r="D43" i="3" s="1"/>
  <c r="D42" i="3" a="1"/>
  <c r="D42" i="3" s="1"/>
  <c r="D41" i="3" a="1"/>
  <c r="D41" i="3" s="1"/>
  <c r="D40" i="3" a="1"/>
  <c r="D40" i="3" s="1"/>
  <c r="D39" i="3" a="1"/>
  <c r="D39" i="3" s="1"/>
  <c r="D38" i="3" a="1"/>
  <c r="D38" i="3" s="1"/>
  <c r="D37" i="3" a="1"/>
  <c r="D37" i="3" s="1"/>
  <c r="D36" i="3" a="1"/>
  <c r="D36" i="3" s="1"/>
  <c r="D35" i="3" a="1"/>
  <c r="D35" i="3" s="1"/>
  <c r="D34" i="3" a="1"/>
  <c r="D34" i="3" s="1"/>
  <c r="D33" i="3" a="1"/>
  <c r="D33" i="3" s="1"/>
  <c r="D32" i="3" a="1"/>
  <c r="D32" i="3" s="1"/>
  <c r="D31" i="3" a="1"/>
  <c r="D31" i="3" s="1"/>
  <c r="D30" i="3" a="1"/>
  <c r="D30" i="3" s="1"/>
  <c r="D29" i="3" a="1"/>
  <c r="D29" i="3" s="1"/>
  <c r="D28" i="3" a="1"/>
  <c r="D28" i="3" s="1"/>
  <c r="D27" i="3" a="1"/>
  <c r="D27" i="3" s="1"/>
  <c r="D26" i="3" a="1"/>
  <c r="D26" i="3" s="1"/>
  <c r="D25" i="3" a="1"/>
  <c r="D25" i="3" s="1"/>
  <c r="D24" i="3" a="1"/>
  <c r="D24" i="3" s="1"/>
  <c r="D23" i="3" a="1"/>
  <c r="D23" i="3" s="1"/>
  <c r="D22" i="3" a="1"/>
  <c r="D22" i="3" s="1"/>
  <c r="D21" i="3" a="1"/>
  <c r="D21" i="3" s="1"/>
  <c r="D20" i="3" a="1"/>
  <c r="D20" i="3" s="1"/>
  <c r="D19" i="3" a="1"/>
  <c r="D19" i="3" s="1"/>
  <c r="D18" i="3" a="1"/>
  <c r="D18" i="3" s="1"/>
  <c r="D17" i="3" a="1"/>
  <c r="D17" i="3" s="1"/>
  <c r="AC132" i="4" s="1"/>
  <c r="AQ132" i="4" s="1"/>
  <c r="D16" i="3" a="1"/>
  <c r="D16" i="3" s="1"/>
  <c r="D15" i="3" a="1"/>
  <c r="D15" i="3" s="1"/>
  <c r="D14" i="3" a="1"/>
  <c r="D14" i="3" s="1"/>
  <c r="D13" i="3" a="1"/>
  <c r="D13" i="3" s="1"/>
  <c r="D12" i="3" a="1"/>
  <c r="D12" i="3" s="1"/>
  <c r="D11" i="3" a="1"/>
  <c r="D11" i="3" s="1"/>
  <c r="D10" i="3" a="1"/>
  <c r="D10" i="3" s="1"/>
  <c r="D9" i="3" a="1"/>
  <c r="D9" i="3" s="1"/>
  <c r="D8" i="3" a="1"/>
  <c r="D8" i="3" s="1"/>
  <c r="D7" i="3" a="1"/>
  <c r="D7" i="3" s="1"/>
  <c r="D6" i="3" a="1"/>
  <c r="D6" i="3" s="1"/>
  <c r="D5" i="3" a="1"/>
  <c r="D5" i="3" s="1"/>
  <c r="D4" i="3" a="1"/>
  <c r="D4" i="3" s="1"/>
  <c r="AC6" i="4" s="1"/>
  <c r="AQ6" i="4" s="1"/>
  <c r="D3" i="3" a="1"/>
  <c r="D3" i="3" s="1"/>
  <c r="D2" i="3" a="1"/>
  <c r="D2" i="3" s="1"/>
  <c r="AC5" i="4" l="1"/>
  <c r="AQ5" i="4" s="1"/>
  <c r="AC8" i="4"/>
  <c r="AQ8" i="4" s="1"/>
  <c r="G2" i="3" a="1"/>
  <c r="G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<sst xmlns="http://schemas.openxmlformats.org/spreadsheetml/2006/main" count="1736" uniqueCount="587">
  <si>
    <t>Q1</t>
  </si>
  <si>
    <t>Q2</t>
  </si>
  <si>
    <t>Q3</t>
  </si>
  <si>
    <t>Rosters or staffing allocations</t>
  </si>
  <si>
    <t>Payroll or pay records</t>
  </si>
  <si>
    <t>Timesheets or staff time allocation records</t>
  </si>
  <si>
    <t>Workforce, rostering or clinical systems</t>
  </si>
  <si>
    <t>Aggregated summaries supported by routine records</t>
  </si>
  <si>
    <t>Time-in-motion or structured sampling study</t>
  </si>
  <si>
    <t>Other business-as-usual information</t>
  </si>
  <si>
    <t>Q4</t>
  </si>
  <si>
    <t>Q5</t>
  </si>
  <si>
    <t>Far West Local Health District</t>
  </si>
  <si>
    <t>Balranald Multi-Purpose Service</t>
  </si>
  <si>
    <t>Contact No.</t>
  </si>
  <si>
    <t>Q6</t>
  </si>
  <si>
    <t>Additional information</t>
  </si>
  <si>
    <t>State</t>
  </si>
  <si>
    <t>Provider</t>
  </si>
  <si>
    <t>Norfolk Island Health and Residential Aged Care Service</t>
  </si>
  <si>
    <t>Norfolk Island Multi-Purpose Service</t>
  </si>
  <si>
    <t>NSW</t>
  </si>
  <si>
    <t>Wilcannia Multi-Purpose Service</t>
  </si>
  <si>
    <t>Hunter New England Local Health District</t>
  </si>
  <si>
    <t>Barraba Multi-Purpose Service</t>
  </si>
  <si>
    <t>Bingara Multi-Purpose Service</t>
  </si>
  <si>
    <t>Boggabri Multi-Purpose Service</t>
  </si>
  <si>
    <t>Denman Multi-Purpose Service</t>
  </si>
  <si>
    <t>Emmaville Multi-Purpose Service</t>
  </si>
  <si>
    <t>Guyra Multi-Purpose Service</t>
  </si>
  <si>
    <t>Manilla Multi-Purpose Service</t>
  </si>
  <si>
    <t>Merriwa Multi-Purpose Service</t>
  </si>
  <si>
    <t>Tingha Multi-Purpose Service</t>
  </si>
  <si>
    <t>Walcha Multi-Purpose Service</t>
  </si>
  <si>
    <t>Warialda Multi-Purpose Service</t>
  </si>
  <si>
    <t>Werris Creek Multi-Purpose Service</t>
  </si>
  <si>
    <t>Mid North Coast Local Health District</t>
  </si>
  <si>
    <t>Dorrigo Multi-Purpose Service</t>
  </si>
  <si>
    <t>Murrumbidgee Local Health District</t>
  </si>
  <si>
    <t>Batlow Multi-Purpose Service</t>
  </si>
  <si>
    <t>Berrigan Multi-Purpose Service</t>
  </si>
  <si>
    <t>Boorowa Multi-Purpose Service</t>
  </si>
  <si>
    <t>Coolamon Multi-Purpose Service</t>
  </si>
  <si>
    <t>Culcairn Multi-Purpose Service</t>
  </si>
  <si>
    <t>Gundagai Multi-Purpose Service</t>
  </si>
  <si>
    <t>Harden Multi-Purpose Service</t>
  </si>
  <si>
    <t>Hay Multi-Purpose Service</t>
  </si>
  <si>
    <t>Henty Multi-Purpose Service</t>
  </si>
  <si>
    <t>Hillston Multi-Purpose Service</t>
  </si>
  <si>
    <t>Holbrook Multi-Purpose Service</t>
  </si>
  <si>
    <t>Jerilderie Multi-Purpose Service</t>
  </si>
  <si>
    <t>Junee Multi-Purpose Service</t>
  </si>
  <si>
    <t>Lake Cargelligo Multi-Purpose Service</t>
  </si>
  <si>
    <t>Lockhart Multi-Purpose Service</t>
  </si>
  <si>
    <t>Tocumwal Multi-Purpose Service</t>
  </si>
  <si>
    <t>Tumbarumba Multi-Purpose Service</t>
  </si>
  <si>
    <t>Urana Multi-Purpose Service</t>
  </si>
  <si>
    <t>Nepean Blue Mountains Local Health District</t>
  </si>
  <si>
    <t>Portland Multi-Purpose Service</t>
  </si>
  <si>
    <t>Northern NSW Local Health District</t>
  </si>
  <si>
    <t>Bonalbo Multi-Purpose Service</t>
  </si>
  <si>
    <t>Kyogle Multi-Purpose Service</t>
  </si>
  <si>
    <t>Nimbin Multi-Purpose Service</t>
  </si>
  <si>
    <t>Urbenville Multi-Purpose Service</t>
  </si>
  <si>
    <t>Southern NSW Local Health District</t>
  </si>
  <si>
    <t>Bombala Multi-Purpose Service</t>
  </si>
  <si>
    <t>Braidwood Multi-Purpose Service</t>
  </si>
  <si>
    <t>Delegate Multi-Purpose Service</t>
  </si>
  <si>
    <t>Western NSW Local Health District</t>
  </si>
  <si>
    <t>Baradine Multi-Purpose Service</t>
  </si>
  <si>
    <t>Blayney Multi-Purpose Service</t>
  </si>
  <si>
    <t>Bourke Multi-Purpose Service</t>
  </si>
  <si>
    <t>Brewarrina Multi-Purpose Service</t>
  </si>
  <si>
    <t>Collarenebri Multi-Purpose Service</t>
  </si>
  <si>
    <t>Coolah Multi-Purpose Service</t>
  </si>
  <si>
    <t>Coonamble Multi-Purpose Service</t>
  </si>
  <si>
    <t>Dunedoo Multi-Purpose Service</t>
  </si>
  <si>
    <t>Eugowra Multi-Purpose Service</t>
  </si>
  <si>
    <t>Gilgandra Multi-Purpose Service</t>
  </si>
  <si>
    <t>Grenfell Multi-Purpose Service</t>
  </si>
  <si>
    <t>Gulargambone Multi-Purpose Service</t>
  </si>
  <si>
    <t>Gulgong Multi-Purpose Service</t>
  </si>
  <si>
    <t>Lightning Ridge Multi-Purpose Service</t>
  </si>
  <si>
    <t>Molong Multi-Purpose Service</t>
  </si>
  <si>
    <t>Nyngan Multi-Purpose Service</t>
  </si>
  <si>
    <t>Oberon Multi-Purpose Service</t>
  </si>
  <si>
    <t>Peak Hill Multi-Purpose Service</t>
  </si>
  <si>
    <t>Rylstone Multi-Purpose Service</t>
  </si>
  <si>
    <t>Tottenham Multi-Purpose Service</t>
  </si>
  <si>
    <t>Trangie Multi-Purpose Service</t>
  </si>
  <si>
    <t>Trundle Multi-Purpose Service</t>
  </si>
  <si>
    <t>Tullamore Multi-Purpose Service</t>
  </si>
  <si>
    <t>Walgett Multi-Purpose Service</t>
  </si>
  <si>
    <t>Warren Multi-Purpose Service</t>
  </si>
  <si>
    <t>NT</t>
  </si>
  <si>
    <t>Northern Territory Department of Health</t>
  </si>
  <si>
    <t>Gove Multi-Purpose Service</t>
  </si>
  <si>
    <t>Tennant Creek Multi-Purpose Service</t>
  </si>
  <si>
    <t>QLD</t>
  </si>
  <si>
    <t>Churches of Christ in Queensland</t>
  </si>
  <si>
    <t>Blackall Multi-Purpose Service</t>
  </si>
  <si>
    <t>Cairns and Hinterland Hospital and Health Service</t>
  </si>
  <si>
    <t>Babinda Multi-Purpose Service</t>
  </si>
  <si>
    <t>Mossman Multi-Purpose Service</t>
  </si>
  <si>
    <t>Central Queensland Hospital and Health Service</t>
  </si>
  <si>
    <t>Baralaba Multi-Purpose Service</t>
  </si>
  <si>
    <t>Blackwater Multi-Purpose Service</t>
  </si>
  <si>
    <t>Mount Morgan Multi-Purpose Service</t>
  </si>
  <si>
    <t>Moura Multi-Purpose Service</t>
  </si>
  <si>
    <t>Springsure Multi-Purpose Service</t>
  </si>
  <si>
    <t>Theodore Multi-Purpose Service</t>
  </si>
  <si>
    <t>Woorabinda Multi-Purpose Service</t>
  </si>
  <si>
    <t>Central West Hospital and Health Service</t>
  </si>
  <si>
    <t>Alpha Multi-Purpose Service</t>
  </si>
  <si>
    <t>Barcaldine Multi-Purpose Service</t>
  </si>
  <si>
    <t>Winton Multi-Purpose Service</t>
  </si>
  <si>
    <t>Darling Downs Hospital and Health Service</t>
  </si>
  <si>
    <t>Inglewood Multi-Purpose Service</t>
  </si>
  <si>
    <t>Jandowae Multi-Purpose Service</t>
  </si>
  <si>
    <t>Millmerran Multi-Purpose Service</t>
  </si>
  <si>
    <t>Texas Multi-Purpose Service</t>
  </si>
  <si>
    <t>Mackay Hospital and Health Service</t>
  </si>
  <si>
    <t>Clermont Multi-Purpose Service</t>
  </si>
  <si>
    <t>Collinsville Multi-Purpose Service</t>
  </si>
  <si>
    <t>North West Hospital and Health Service</t>
  </si>
  <si>
    <t>Cloncurry Multi-Purpose Service</t>
  </si>
  <si>
    <t>Julia Creek Multi-Purpose Service</t>
  </si>
  <si>
    <t>South West Hospital and Health Service</t>
  </si>
  <si>
    <t>Augathella Multi-Purpose Service</t>
  </si>
  <si>
    <t>Cunnamulla Multi-Purpose Service</t>
  </si>
  <si>
    <t>Dirranbandi Multi-Purpose Service</t>
  </si>
  <si>
    <t>Injune Multi-Purpose Service</t>
  </si>
  <si>
    <t>Mitchell Multi-Purpose Service</t>
  </si>
  <si>
    <t>Mungindi Multi-Purpose Service</t>
  </si>
  <si>
    <t>Quilpie Multi-Purpose Service</t>
  </si>
  <si>
    <t>Surat Multi-Purpose Service</t>
  </si>
  <si>
    <t>Torres and Cape Hospital and Health Service</t>
  </si>
  <si>
    <t>Cooktown Multi-Purpose Service</t>
  </si>
  <si>
    <t>Weipa Multi-Purpose Service</t>
  </si>
  <si>
    <t>Townsville Hospital and Health Service</t>
  </si>
  <si>
    <t>Hughenden Multi-Purpose Service</t>
  </si>
  <si>
    <t>Richmond Multi-Purpose Service</t>
  </si>
  <si>
    <t>Wide Bay Hospital and Health Service</t>
  </si>
  <si>
    <t>Biggenden Multi-Purpose Service</t>
  </si>
  <si>
    <t>Childers Multi-Purpose Service</t>
  </si>
  <si>
    <t>Eidsvold Multi-Purpose Service</t>
  </si>
  <si>
    <t>Mundubbera Multi-Purpose Service</t>
  </si>
  <si>
    <t>SA</t>
  </si>
  <si>
    <t>Barossa Hills Fleurieu Local Health Network Incorporated</t>
  </si>
  <si>
    <t>Kangaroo Island Multi-Purpose Service</t>
  </si>
  <si>
    <t>Eyre and Far North Local Health Network Incorporated</t>
  </si>
  <si>
    <t>Ceduna Multi-Purpose Service</t>
  </si>
  <si>
    <t>Cleve Multi-Purpose Service</t>
  </si>
  <si>
    <t>Coober Pedy Multi-Purpose Service</t>
  </si>
  <si>
    <t>Cowell Multi-Purpose Service</t>
  </si>
  <si>
    <t>Cummins Multi-Purpose Service</t>
  </si>
  <si>
    <t>Kimba Multi-Purpose Service</t>
  </si>
  <si>
    <t>Oak Valley Multi-Purpose Service</t>
  </si>
  <si>
    <t>Tumby Bay Multi-Purpose Service</t>
  </si>
  <si>
    <t>Flinders and Upper North Local Health Network Incorporated</t>
  </si>
  <si>
    <t>Hawker Multi-Purpose Service</t>
  </si>
  <si>
    <t>Quorn Multi-Purpose Service</t>
  </si>
  <si>
    <t>Limestone Coast Local Health Network Incorporated</t>
  </si>
  <si>
    <t>Kingston SE/Robe Multi-Purpose Service</t>
  </si>
  <si>
    <t>Penola Multi-Purpose Service</t>
  </si>
  <si>
    <t>Mid-West Health &amp; Aged Care Inc</t>
  </si>
  <si>
    <t>Elliston Multi-Purpose Service</t>
  </si>
  <si>
    <t>Streaky Bay Multi-Purpose Service</t>
  </si>
  <si>
    <t>Wudinna Multi-Purpose Service</t>
  </si>
  <si>
    <t>Riverland Mallee Coorong Local Health Network Incorporated</t>
  </si>
  <si>
    <t>Karoonda Multi-Purpose Service</t>
  </si>
  <si>
    <t>Lameroo Multi-Purpose Service</t>
  </si>
  <si>
    <t>Meningie Multi-Purpose Service</t>
  </si>
  <si>
    <t>Pinnaroo Multi-Purpose Service</t>
  </si>
  <si>
    <t>Tailem Bend Multi-Purpose Service</t>
  </si>
  <si>
    <t>Waikerie Multi-Purpose Service</t>
  </si>
  <si>
    <t>Yorke and Northern Local Health Network Incorporated</t>
  </si>
  <si>
    <t>Burra Multi-Purpose Service</t>
  </si>
  <si>
    <t>Crystal Brook Multi-Purpose Service</t>
  </si>
  <si>
    <t>Laura Multi-Purpose Service</t>
  </si>
  <si>
    <t>Snowtown Multi-Purpose Service</t>
  </si>
  <si>
    <t>TAS</t>
  </si>
  <si>
    <t>Huon Eldercare Limited</t>
  </si>
  <si>
    <t>Tasman Multi-Purpose Service</t>
  </si>
  <si>
    <t>Tasmanian Health Service</t>
  </si>
  <si>
    <t>Beaconsfield Multi-Purpose Service</t>
  </si>
  <si>
    <t>Campbell Town Multi-Purpose Service</t>
  </si>
  <si>
    <t>VIC</t>
  </si>
  <si>
    <t>Alpine Health</t>
  </si>
  <si>
    <t>Bright Multi-Purpose Service</t>
  </si>
  <si>
    <t>Mount Beauty Multi-Purpose Service</t>
  </si>
  <si>
    <t>Myrtleford Multi-Purpose Service</t>
  </si>
  <si>
    <t>Corryong Health</t>
  </si>
  <si>
    <t>Corryong Multi-Purpose Service</t>
  </si>
  <si>
    <t>Great Ocean Road Health</t>
  </si>
  <si>
    <t>Apollo Bay Multi-Purpose Service</t>
  </si>
  <si>
    <t>Mallee Track Health and Community Service</t>
  </si>
  <si>
    <t>Ouyen Multi-Purpose Service</t>
  </si>
  <si>
    <t>Sea Lake Multi-Purpose Service</t>
  </si>
  <si>
    <t>Orbost Regional Health</t>
  </si>
  <si>
    <t>Orbost Multi-Purpose Service</t>
  </si>
  <si>
    <t>Robinvale District Health Services</t>
  </si>
  <si>
    <t>Manangatang Multi-Purpose Service</t>
  </si>
  <si>
    <t>Robinvale Multi-Purpose Service</t>
  </si>
  <si>
    <t>Timboon &amp; District Health Care Service</t>
  </si>
  <si>
    <t>Timboon Multi-Purpose Service</t>
  </si>
  <si>
    <t>WA</t>
  </si>
  <si>
    <t>WA Country Health Service</t>
  </si>
  <si>
    <t>Augusta Multi-Purpose Service</t>
  </si>
  <si>
    <t>Beverley Multi-Purpose Service</t>
  </si>
  <si>
    <t>Boyup Brook Multi-Purpose Service</t>
  </si>
  <si>
    <t>Bruce Rock Multi-Purpose Service</t>
  </si>
  <si>
    <t>Carnarvon Multi-Purpose Service</t>
  </si>
  <si>
    <t>Corrigin Multi-Purpose Service</t>
  </si>
  <si>
    <t>Dalwallinu Multi-Purpose Service</t>
  </si>
  <si>
    <t>Denmark Multi-Purpose Service</t>
  </si>
  <si>
    <t>Dongara/Mingenew/Eneabba Multi-Purpose Service</t>
  </si>
  <si>
    <t>Dumbleyung/Kukerin Multi-Purpose Service</t>
  </si>
  <si>
    <t>Exmouth Multi-Purpose Service</t>
  </si>
  <si>
    <t>Gnowangerup Multi-Purpose Service</t>
  </si>
  <si>
    <t>Goomalling Multi-Purpose Service</t>
  </si>
  <si>
    <t>Katanning Multi-Purpose Service</t>
  </si>
  <si>
    <t>Kellerberrin Multi-Purpose Service</t>
  </si>
  <si>
    <t>Kojonup Multi-Purpose Service</t>
  </si>
  <si>
    <t>Kondinin/Kulin Multi-Purpose Service</t>
  </si>
  <si>
    <t>Kununoppin Multi-Purpose Service</t>
  </si>
  <si>
    <t>Lake Grace Multi-Purpose Service</t>
  </si>
  <si>
    <t>Laverton Multi-Purpose Service</t>
  </si>
  <si>
    <t>Leonora Multi-Purpose Service</t>
  </si>
  <si>
    <t>Meekatharra Multi-Purpose Service</t>
  </si>
  <si>
    <t>Merredin Multi-Purpose Service</t>
  </si>
  <si>
    <t>Moora/Dandaragan Multi-Purpose Service</t>
  </si>
  <si>
    <t>Morawa/Perenjori Multi-Purpose Service</t>
  </si>
  <si>
    <t>Mount Barker Multi-Purpose Service</t>
  </si>
  <si>
    <t>Nannup Multi-Purpose Service</t>
  </si>
  <si>
    <t>Narembeen Multi-Purpose Service</t>
  </si>
  <si>
    <t>Norseman Multi-Purpose Service</t>
  </si>
  <si>
    <t>Northampton/Kalbarri Multi-Purpose Service</t>
  </si>
  <si>
    <t>Pemberton Multi-Purpose Service</t>
  </si>
  <si>
    <t>Quairading Multi-Purpose Service</t>
  </si>
  <si>
    <t>Ravensthorpe Multi-Purpose Service</t>
  </si>
  <si>
    <t>Southern Cross Multi-Purpose Service</t>
  </si>
  <si>
    <t>Three Springs Multi-Purpose Service</t>
  </si>
  <si>
    <t>Wongan Hills Multi-Purpose Service</t>
  </si>
  <si>
    <t>Wyalkatchem Multi-Purpose Service</t>
  </si>
  <si>
    <t>York Multi-Purpose Service</t>
  </si>
  <si>
    <t>NFI</t>
  </si>
  <si>
    <t>REPORT DETAILS</t>
  </si>
  <si>
    <t>Staff Name</t>
  </si>
  <si>
    <t>Role Title</t>
  </si>
  <si>
    <t>Email Address</t>
  </si>
  <si>
    <t>Date Completed</t>
  </si>
  <si>
    <t>Q1 - Direct care target met</t>
  </si>
  <si>
    <t>Overall Status</t>
  </si>
  <si>
    <t>Q1a</t>
  </si>
  <si>
    <t>Q2a</t>
  </si>
  <si>
    <t>Q3a</t>
  </si>
  <si>
    <t>Q3b</t>
  </si>
  <si>
    <t>Q2 - RN care target met</t>
  </si>
  <si>
    <t>Q3b - Preferred Information Source</t>
  </si>
  <si>
    <t>Q6 - Calculator Tool submission Yes / No</t>
  </si>
  <si>
    <t>Report State Options</t>
  </si>
  <si>
    <t>Report Provider Options</t>
  </si>
  <si>
    <t>Report Service Options</t>
  </si>
  <si>
    <t>Purpose of this workbook</t>
  </si>
  <si>
    <t>Provider Name</t>
  </si>
  <si>
    <t>NFI Providers</t>
  </si>
  <si>
    <t>NSW Providers</t>
  </si>
  <si>
    <t>NT Providers</t>
  </si>
  <si>
    <t>QLD Providers</t>
  </si>
  <si>
    <t>SA Providers</t>
  </si>
  <si>
    <t>TAS Providers</t>
  </si>
  <si>
    <t>VIC Providers</t>
  </si>
  <si>
    <t>WA Providers</t>
  </si>
  <si>
    <t>Provider Range</t>
  </si>
  <si>
    <t>MSPProv_01</t>
  </si>
  <si>
    <t>MSPProv_02</t>
  </si>
  <si>
    <t>MSPProv_03</t>
  </si>
  <si>
    <t>MSPProv_04</t>
  </si>
  <si>
    <t>MSPProv_05</t>
  </si>
  <si>
    <t>MSPProv_06</t>
  </si>
  <si>
    <t>MSPProv_07</t>
  </si>
  <si>
    <t>MSPProv_08</t>
  </si>
  <si>
    <t>Services 1</t>
  </si>
  <si>
    <t>Services 2</t>
  </si>
  <si>
    <t>Services 3</t>
  </si>
  <si>
    <t>Services 4</t>
  </si>
  <si>
    <t>Services 5</t>
  </si>
  <si>
    <t>Services 6</t>
  </si>
  <si>
    <t>Services 7</t>
  </si>
  <si>
    <t>Services 8</t>
  </si>
  <si>
    <t>Services 9</t>
  </si>
  <si>
    <t>Services 10</t>
  </si>
  <si>
    <t>Services 11</t>
  </si>
  <si>
    <t>Services 12</t>
  </si>
  <si>
    <t>Services 13</t>
  </si>
  <si>
    <t>Services 14</t>
  </si>
  <si>
    <t>Services 15</t>
  </si>
  <si>
    <t>Services 16</t>
  </si>
  <si>
    <t>Services 17</t>
  </si>
  <si>
    <t>Services 18</t>
  </si>
  <si>
    <t>Services 19</t>
  </si>
  <si>
    <t>Services 20</t>
  </si>
  <si>
    <t>Services 21</t>
  </si>
  <si>
    <t>Services 22</t>
  </si>
  <si>
    <t>Services 23</t>
  </si>
  <si>
    <t>Services 24</t>
  </si>
  <si>
    <t>Services 25</t>
  </si>
  <si>
    <t>Services 26</t>
  </si>
  <si>
    <t>Services 27</t>
  </si>
  <si>
    <t>Services 28</t>
  </si>
  <si>
    <t>Services 29</t>
  </si>
  <si>
    <t>Services 30</t>
  </si>
  <si>
    <t>Services 31</t>
  </si>
  <si>
    <t>Services 32</t>
  </si>
  <si>
    <t>Services 33</t>
  </si>
  <si>
    <t>Services 34</t>
  </si>
  <si>
    <t>Services 35</t>
  </si>
  <si>
    <t>Services 36</t>
  </si>
  <si>
    <t>Services 37</t>
  </si>
  <si>
    <t>Services 38</t>
  </si>
  <si>
    <t>Service Range</t>
  </si>
  <si>
    <t>MSPSvc_01</t>
  </si>
  <si>
    <t>MSPSvc_02</t>
  </si>
  <si>
    <t>MSPSvc_03</t>
  </si>
  <si>
    <t>MSPSvc_04</t>
  </si>
  <si>
    <t>MSPSvc_05</t>
  </si>
  <si>
    <t>MSPSvc_06</t>
  </si>
  <si>
    <t>MSPSvc_07</t>
  </si>
  <si>
    <t>MSPSvc_08</t>
  </si>
  <si>
    <t>MSPSvc_09</t>
  </si>
  <si>
    <t>MSPSvc_10</t>
  </si>
  <si>
    <t>MSPSvc_11</t>
  </si>
  <si>
    <t>MSPSvc_12</t>
  </si>
  <si>
    <t>MSPSvc_13</t>
  </si>
  <si>
    <t>MSPSvc_14</t>
  </si>
  <si>
    <t>MSPSvc_15</t>
  </si>
  <si>
    <t>MSPSvc_16</t>
  </si>
  <si>
    <t>MSPSvc_17</t>
  </si>
  <si>
    <t>MSPSvc_18</t>
  </si>
  <si>
    <t>MSPSvc_19</t>
  </si>
  <si>
    <t>MSPSvc_20</t>
  </si>
  <si>
    <t>MSPSvc_21</t>
  </si>
  <si>
    <t>MSPSvc_22</t>
  </si>
  <si>
    <t>MSPSvc_23</t>
  </si>
  <si>
    <t>MSPSvc_24</t>
  </si>
  <si>
    <t>MSPSvc_25</t>
  </si>
  <si>
    <t>MSPSvc_26</t>
  </si>
  <si>
    <t>MSPSvc_27</t>
  </si>
  <si>
    <t>MSPSvc_28</t>
  </si>
  <si>
    <t>MSPSvc_29</t>
  </si>
  <si>
    <t>MSPSvc_30</t>
  </si>
  <si>
    <t>MSPSvc_31</t>
  </si>
  <si>
    <t>MSPSvc_32</t>
  </si>
  <si>
    <t>MSPSvc_33</t>
  </si>
  <si>
    <t>MSPSvc_34</t>
  </si>
  <si>
    <t>MSPSvc_35</t>
  </si>
  <si>
    <t>MSPSvc_36</t>
  </si>
  <si>
    <t>MSPSvc_37</t>
  </si>
  <si>
    <t>MSPSvc_38</t>
  </si>
  <si>
    <t>Details</t>
  </si>
  <si>
    <t>Q6a</t>
  </si>
  <si>
    <t>GPMS_Service_ID</t>
  </si>
  <si>
    <t>ExT</t>
  </si>
  <si>
    <t>SRV-25958</t>
  </si>
  <si>
    <t>SRV-7195</t>
  </si>
  <si>
    <t>SRV-7610</t>
  </si>
  <si>
    <t>SRV-5437</t>
  </si>
  <si>
    <t>SRV-5821</t>
  </si>
  <si>
    <t>SRV-5607</t>
  </si>
  <si>
    <t>SRV-5446</t>
  </si>
  <si>
    <t>SRV-5634</t>
  </si>
  <si>
    <t>SRV-5818</t>
  </si>
  <si>
    <t>SRV-7577</t>
  </si>
  <si>
    <t>SRV-5816</t>
  </si>
  <si>
    <t>SRV-5825</t>
  </si>
  <si>
    <t>SRV-5822</t>
  </si>
  <si>
    <t>SRV-5823</t>
  </si>
  <si>
    <t>SRV-7597</t>
  </si>
  <si>
    <t>SRV-16</t>
  </si>
  <si>
    <t>SRV-5815</t>
  </si>
  <si>
    <t>SRV-5817</t>
  </si>
  <si>
    <t>SRV-6863</t>
  </si>
  <si>
    <t>SRV-5610</t>
  </si>
  <si>
    <t>SRV-26</t>
  </si>
  <si>
    <t>SRV-7602</t>
  </si>
  <si>
    <t>SRV-28288</t>
  </si>
  <si>
    <t>SRV-28945</t>
  </si>
  <si>
    <t>SRV-5710</t>
  </si>
  <si>
    <t>SRV-8077</t>
  </si>
  <si>
    <t>SRV-28287</t>
  </si>
  <si>
    <t>SRV-5614</t>
  </si>
  <si>
    <t>SRV-5820</t>
  </si>
  <si>
    <t>SRV-5616</t>
  </si>
  <si>
    <t>SRV-7601</t>
  </si>
  <si>
    <t>SRV-23639</t>
  </si>
  <si>
    <t>SRV-22</t>
  </si>
  <si>
    <t>SRV-6</t>
  </si>
  <si>
    <t>SRV-28946</t>
  </si>
  <si>
    <t>SRV-26981</t>
  </si>
  <si>
    <t>SRV-5615</t>
  </si>
  <si>
    <t>SRV-5698</t>
  </si>
  <si>
    <t>SRV-14</t>
  </si>
  <si>
    <t>SRV-6578</t>
  </si>
  <si>
    <t>SRV-2</t>
  </si>
  <si>
    <t>SRV-24</t>
  </si>
  <si>
    <t>SRV-8</t>
  </si>
  <si>
    <t>SRV-5606</t>
  </si>
  <si>
    <t>SRV-5716</t>
  </si>
  <si>
    <t>SRV-4</t>
  </si>
  <si>
    <t>SRV-5608</t>
  </si>
  <si>
    <t>SRV-5436</t>
  </si>
  <si>
    <t>SRV-7193</t>
  </si>
  <si>
    <t>SRV-5813</t>
  </si>
  <si>
    <t>SRV-7192</t>
  </si>
  <si>
    <t>SRV-5611</t>
  </si>
  <si>
    <t>SRV-5612</t>
  </si>
  <si>
    <t>SRV-5613</t>
  </si>
  <si>
    <t>SRV-7622</t>
  </si>
  <si>
    <t>SRV-5458</t>
  </si>
  <si>
    <t>SRV-23636</t>
  </si>
  <si>
    <t>SRV-6796</t>
  </si>
  <si>
    <t>SRV-28</t>
  </si>
  <si>
    <t>SRV-8827</t>
  </si>
  <si>
    <t>SRV-5447</t>
  </si>
  <si>
    <t>SRV-5824</t>
  </si>
  <si>
    <t>SRV-30</t>
  </si>
  <si>
    <t>SRV-32</t>
  </si>
  <si>
    <t>SRV-5826</t>
  </si>
  <si>
    <t>SRV-19453</t>
  </si>
  <si>
    <t>SRV-20</t>
  </si>
  <si>
    <t>SRV-6579</t>
  </si>
  <si>
    <t>SRV-30530</t>
  </si>
  <si>
    <t>SRV-7582</t>
  </si>
  <si>
    <t>SRV-5369</t>
  </si>
  <si>
    <t>SRV-6289</t>
  </si>
  <si>
    <t>SRV-6291</t>
  </si>
  <si>
    <t>SRV-7572</t>
  </si>
  <si>
    <t>SRV-27397</t>
  </si>
  <si>
    <t>SRV-5367</t>
  </si>
  <si>
    <t>SRV-5373</t>
  </si>
  <si>
    <t>SRV-5370</t>
  </si>
  <si>
    <t>SRV-5375</t>
  </si>
  <si>
    <t>SRV-5374</t>
  </si>
  <si>
    <t>SRV-5619</t>
  </si>
  <si>
    <t>SRV-5360</t>
  </si>
  <si>
    <t>SRV-5372</t>
  </si>
  <si>
    <t>SRV-28202</t>
  </si>
  <si>
    <t>SRV-6576</t>
  </si>
  <si>
    <t>SRV-5371</t>
  </si>
  <si>
    <t>SRV-5382</t>
  </si>
  <si>
    <t>SRV-5827</t>
  </si>
  <si>
    <t>SRV-5828</t>
  </si>
  <si>
    <t>SRV-7583</t>
  </si>
  <si>
    <t>SRV-7190</t>
  </si>
  <si>
    <t>SRV-27917</t>
  </si>
  <si>
    <t>SRV-5368</t>
  </si>
  <si>
    <t>SRV-8066</t>
  </si>
  <si>
    <t>SRV-7191</t>
  </si>
  <si>
    <t>SRV-7194</t>
  </si>
  <si>
    <t>SRV-5376</t>
  </si>
  <si>
    <t>SRV-8067</t>
  </si>
  <si>
    <t>SRV-5381</t>
  </si>
  <si>
    <t>SRV-6293</t>
  </si>
  <si>
    <t>SRV-8080</t>
  </si>
  <si>
    <t>SRV-26522</t>
  </si>
  <si>
    <t>SRV-6290</t>
  </si>
  <si>
    <t>SRV-7189</t>
  </si>
  <si>
    <t>SRV-6292</t>
  </si>
  <si>
    <t>SRV-5377</t>
  </si>
  <si>
    <t>SRV-5625</t>
  </si>
  <si>
    <t>SRV-5628</t>
  </si>
  <si>
    <t>SRV-5627</t>
  </si>
  <si>
    <t>SRV-6947</t>
  </si>
  <si>
    <t>SRV-23155</t>
  </si>
  <si>
    <t>SRV-23159</t>
  </si>
  <si>
    <t>SRV-23156</t>
  </si>
  <si>
    <t>SRV-23319</t>
  </si>
  <si>
    <t>SRV-6874</t>
  </si>
  <si>
    <t>SRV-23158</t>
  </si>
  <si>
    <t>SRV-6948</t>
  </si>
  <si>
    <t>SRV-6871</t>
  </si>
  <si>
    <t>SRV-6896</t>
  </si>
  <si>
    <t>SRV-23169</t>
  </si>
  <si>
    <t>SRV-23171</t>
  </si>
  <si>
    <t>SRV-5623</t>
  </si>
  <si>
    <t>SRV-23164</t>
  </si>
  <si>
    <t>SRV-5624</t>
  </si>
  <si>
    <t>SRV-23173</t>
  </si>
  <si>
    <t>SRV-23162</t>
  </si>
  <si>
    <t>SRV-6872</t>
  </si>
  <si>
    <t>SRV-6873</t>
  </si>
  <si>
    <t>SRV-23160</t>
  </si>
  <si>
    <t>SRV-6946</t>
  </si>
  <si>
    <t>SRV-23172</t>
  </si>
  <si>
    <t>SRV-6895</t>
  </si>
  <si>
    <t>SRV-5531</t>
  </si>
  <si>
    <t>SRV-5365</t>
  </si>
  <si>
    <t>SRV-5366</t>
  </si>
  <si>
    <t>SRV-23256</t>
  </si>
  <si>
    <t>SRV-23251</t>
  </si>
  <si>
    <t>SRV-5489</t>
  </si>
  <si>
    <t>SRV-5573</t>
  </si>
  <si>
    <t>SRV-5570</t>
  </si>
  <si>
    <t>SRV-5568</t>
  </si>
  <si>
    <t>SRV-23278</t>
  </si>
  <si>
    <t>SRV-5569</t>
  </si>
  <si>
    <t>SRV-23283</t>
  </si>
  <si>
    <t>SRV-5632</t>
  </si>
  <si>
    <t>SRV-5629</t>
  </si>
  <si>
    <t>SRV-5660</t>
  </si>
  <si>
    <t>SRV-5658</t>
  </si>
  <si>
    <t>SRV-5679</t>
  </si>
  <si>
    <t>SRV-5682</t>
  </si>
  <si>
    <t>SRV-10824</t>
  </si>
  <si>
    <t>SRV-5684</t>
  </si>
  <si>
    <t>SRV-5680</t>
  </si>
  <si>
    <t>SRV-5672</t>
  </si>
  <si>
    <t>SRV-5657</t>
  </si>
  <si>
    <t>SRV-5681</t>
  </si>
  <si>
    <t>SRV-5894</t>
  </si>
  <si>
    <t>SRV-23430</t>
  </si>
  <si>
    <t>SRV-23475</t>
  </si>
  <si>
    <t>SRV-5650</t>
  </si>
  <si>
    <t>SRV-23432</t>
  </si>
  <si>
    <t>SRV-23431</t>
  </si>
  <si>
    <t>SRV-5663</t>
  </si>
  <si>
    <t>SRV-23474</t>
  </si>
  <si>
    <t>SRV-5662</t>
  </si>
  <si>
    <t>SRV-5677</t>
  </si>
  <si>
    <t>SRV-23476</t>
  </si>
  <si>
    <t>SRV-5676</t>
  </si>
  <si>
    <t>SRV-5670</t>
  </si>
  <si>
    <t>SRV-5669</t>
  </si>
  <si>
    <t>SRV-5668</t>
  </si>
  <si>
    <t>SRV-5685</t>
  </si>
  <si>
    <t>SRV-23441</t>
  </si>
  <si>
    <t>SRV-5664</t>
  </si>
  <si>
    <t>SRV-5678</t>
  </si>
  <si>
    <t>SRV-5656</t>
  </si>
  <si>
    <t>SRV-5895</t>
  </si>
  <si>
    <t>SRV-5683</t>
  </si>
  <si>
    <t>SRV-5665</t>
  </si>
  <si>
    <t>SRV-23443</t>
  </si>
  <si>
    <t>SRV-5667</t>
  </si>
  <si>
    <t>SRV-5686</t>
  </si>
  <si>
    <t>SRV-23442</t>
  </si>
  <si>
    <t>SRV-5675</t>
  </si>
  <si>
    <t>GPMS Service ID</t>
  </si>
  <si>
    <t>COMPLETION CHECKS</t>
  </si>
  <si>
    <t>Q1a - Estimated total care minutes if Q1 is No
Numeric values only — enter minutes.</t>
  </si>
  <si>
    <t>Q2a - Estimated RN care minutes if Q2 is No
Numeric values only — enter minutes.</t>
  </si>
  <si>
    <t>Q5 - Report Completion Time (minutes)
Numeric values only — enter minutes.</t>
  </si>
  <si>
    <r>
      <t xml:space="preserve">QUESTIONS Q1–Q2a
Note: </t>
    </r>
    <r>
      <rPr>
        <i/>
        <sz val="11"/>
        <color rgb="FFFFFFFF"/>
        <rFont val="Calibri"/>
        <family val="2"/>
        <scheme val="minor"/>
      </rPr>
      <t>This question is intended to provide context for trial learning. Precise calculations or supporting documentation are not required.</t>
    </r>
  </si>
  <si>
    <t>Q3 - What type(s) of information did your MPS rely on to support the reporting above? Select Yes, No or Don't know for every source. Formal evidence is not required to be submitted with the report.</t>
  </si>
  <si>
    <t xml:space="preserve">Q3b - Of the information types selected, which do you prefer most?
Please select the most preferred or most relied on type of information, </t>
  </si>
  <si>
    <t>Endorsement confirmation (tick box)</t>
  </si>
  <si>
    <t>Endorsement</t>
  </si>
  <si>
    <t>Q4 - Please provide any additional information to help explain your responses. 
Please include information that is relevant to meeting or not meeting the direct care targets and the factors that contributed for example, pros/cons of preferred information types or local service arrangements, workforce constraints, mixed-service approaches or the labour types that comprise the reported outcomes.
A response is required.</t>
  </si>
  <si>
    <t>Q6b</t>
  </si>
  <si>
    <t>Q6a - Calculator Tool email confirmation (tick box if Yes; blank if No)</t>
  </si>
  <si>
    <t>Q6b - Calculator Tool Time (minutes if Yes; blank if No)
Numeric values only — enter minutes.</t>
  </si>
  <si>
    <t>Q5 - Enter the estimated total time to complete this report.
The time taken to complete this report includes the time taken to access the information or records indicating the amount of direct care minutes and whether the targets were met. 
Do not include the time taken to complete the optional Care Minutes Calculator Tool (see Q6b).</t>
  </si>
  <si>
    <t xml:space="preserve">Q6 - Do you intend to submit a completed optional Calculator Tool?
</t>
  </si>
  <si>
    <t>Q6a - If Q6 is Yes, tick the box to confirm the completed Calculator Tool will be emailed to MPSAgedCare@health.gov.au. 
If Q6 is No, leave the box unticked.</t>
  </si>
  <si>
    <t>Q6b - Enter the estimated total time to complete the Calculator Tool. 
Enter minutes only when Q6 is Yes; leave blank when Q6 is No.</t>
  </si>
  <si>
    <t>MPS Name</t>
  </si>
  <si>
    <t>Q3b Choice 1</t>
  </si>
  <si>
    <t>Q3b Choice 2</t>
  </si>
  <si>
    <t>Q3b Choice 3</t>
  </si>
  <si>
    <t>Q3b Choice 4</t>
  </si>
  <si>
    <t>Q3b Choice 5</t>
  </si>
  <si>
    <t>Q3b Choice 6</t>
  </si>
  <si>
    <t>Q3b Choice 7</t>
  </si>
  <si>
    <t>I confirm the PDF copy of the signed Endorsement document will be emailed to MPSAgedCare@health.gov.au.
 Tick the box to confirm.</t>
  </si>
  <si>
    <t>8. For Q5, enter the estimated total time spent completing this report; the response must be numeric and in minutes. Include time spent accessing relevant records, but exclude time spent completing the optional Calculator Tool.
9. For Q6, select Yes or No to indicate whether you intend to submit a completed optional Care Minutes Calculator Tool.
10. If Q6 is Yes, Q6a is mandatory. Tick the checkbox in column Z to confirm the completed Calculator Tool will be emailed to MPSAgedCare@health.gov.au. If Q6 is No, leave Q6a unticked.
11. If Q6 is Yes, Q6b is mandatory. Enter the estimated time taken to complete the Calculator Tool as a numeric value in minutes. Include time spent accessing relevant records. If Q6 is No, leave Q6b blank.
12. Tick the Endorsement checkbox in column AB to confirm the PDF copy of the signed Endorsement document will be emailed to MPSAgedCare@health.gov.au.
13. Review the detailed completion checks in columns AC to AP and Overall Status in column AQ. Red means Action required, amber means Pending or In progress, and green means Complete or Ready to submit. Resolve every outstanding item; Overall Status must show Ready to submit. Do not delete or overwrite formulas in columns AC to AQ.</t>
  </si>
  <si>
    <t xml:space="preserve">PLEASE DO NOT EDIT OR ADJUST THE FORMAT OR FORMULA OF THIS TEMPLATE. </t>
  </si>
  <si>
    <t>Q4 - Additional Information
Free text response. Maximum 1,000 characters. 
To paste multi-line text into one cell, press F2 or paste into the formula bar.</t>
  </si>
  <si>
    <t>Free text response. Maximum 1,000 characters. To paste multi-line text into one cell, press F2 or paste into the formula bar.</t>
  </si>
  <si>
    <t>Q3a - Describe the “Other business-as-usual information”. 
Enter a response only when ‘Other business as usual’ is Yes in Q3; otherwise skip this field</t>
  </si>
  <si>
    <t>Enter one MPS per row. Once a row is started, blank required fields turn red. Completion checks and Overall Status update automatically.</t>
  </si>
  <si>
    <t>MPSP Direct Care Targets Trial — Multi-MPS Reporting Instructions</t>
  </si>
  <si>
    <t>This workbook supports Multi-MPS reporting of the MPSP Direct Care Targets Trial. 
Complete the Multi-MPS Reporting Template by entering one MPS per row. Provider-input fields start blue. 
As you progress, the next required field turns red until completed; conditional sub-questions turn red only when they apply. 
A red field can also indicate an invalid entry. Estimates are acceptable where requested, and supporting documents do not need to be attached.
To protect the integrity of the template, question headings, instructions, automated Service ID cells and completion-check formulas are locked. Reporters can enter or select responses in the unlocked cells in columns A to C and E to AB from row 5 onward. Columns D and AC to AQ update automatically and cannot be edited.</t>
  </si>
  <si>
    <t>1. Use the Multi-MPS Reporting Template when reporting for more than one MPS. Enter one MPS per row; do not combine MPSs in a single row. 
Complete all blue report-detail fields in columns A to I for every populated row. State, Provider Name, MPS Name, Staff Name, Role Title, Email Address, Contact No. and Date Completed are mandatory. GPMS Service ID in column D populates automatically as soon as the MPS Name is selected in column C. Do not type or paste into column D. Date Completed in column I must be 1 January 2027 or later; earlier dates are not accepted.
2. For Q1, select Yes or No. Complete Q1a only when Q1 is No; the response must be numeric and in minutes. When Q1 is Yes, leave Q1a blank.
3. For Q2, select Yes or No. Complete Q2a only when Q2 is No; the response must be numeric and in minutes. When Q2 is Yes, leave Q2a blank.
4. For Q3, select Yes, No or Don't know for every information source. At least one information source must be marked Yes.
5. Complete Q3a only when Other business-as-usual information is selected Yes at Q3. Enter up to 1,000 characters. If Other business-as-usual information is selected No or Don't know at Q3, leave Q3a blank. To paste multi-line text into one cell, press F2 or paste into the formula bar.
6. For Q3b, select the information type you prefer most. The dropdown shows only the information types marked Yes in Q3 for that MPS.
7. Q4 is mandatory. Enter up to 1,000 characters explaining your responses. Include relevant details such as local service arrangements, workforce constraints, mixed-service approaches, labour types, and the advantages, disadvantages or limitations of the information sources used. To paste multi-line text into one cell, press F2 or paste into the formula bar.</t>
  </si>
  <si>
    <t>MPSP Direct Care Targets Trial – Multi-MPS Report</t>
  </si>
  <si>
    <r>
      <t xml:space="preserve">Use the following standard </t>
    </r>
    <r>
      <rPr>
        <b/>
        <sz val="11"/>
        <color rgb="FF404040"/>
        <rFont val="Calibri"/>
        <family val="2"/>
        <scheme val="minor"/>
      </rPr>
      <t>filename format</t>
    </r>
    <r>
      <rPr>
        <sz val="11"/>
        <color rgb="FF404040"/>
        <rFont val="Calibri"/>
        <family val="2"/>
        <scheme val="minor"/>
      </rPr>
      <t xml:space="preserve">
                                                                                                                                                                                                                                                                                                                                                                                                                                                   </t>
    </r>
    <r>
      <rPr>
        <u/>
        <sz val="11"/>
        <color rgb="FF404040"/>
        <rFont val="Calibri"/>
        <family val="2"/>
        <scheme val="minor"/>
      </rPr>
      <t xml:space="preserve">For </t>
    </r>
    <r>
      <rPr>
        <b/>
        <u/>
        <sz val="11"/>
        <color rgb="FF404040"/>
        <rFont val="Calibri"/>
        <family val="2"/>
        <scheme val="minor"/>
      </rPr>
      <t>Stage 1</t>
    </r>
    <r>
      <rPr>
        <u/>
        <sz val="11"/>
        <color rgb="FF404040"/>
        <rFont val="Calibri"/>
        <family val="2"/>
        <scheme val="minor"/>
      </rPr>
      <t xml:space="preserve"> reporting template:</t>
    </r>
    <r>
      <rPr>
        <sz val="11"/>
        <color rgb="FF404040"/>
        <rFont val="Calibri"/>
        <family val="2"/>
        <scheme val="minor"/>
      </rPr>
      <t xml:space="preserve">
</t>
    </r>
    <r>
      <rPr>
        <b/>
        <sz val="11"/>
        <color rgb="FF404040"/>
        <rFont val="Calibri"/>
        <family val="2"/>
        <scheme val="minor"/>
      </rPr>
      <t xml:space="preserve">MPSP Stage 1 DCT Trial &lt;Provider Name&gt; Multi-MPS Report.xlsx
</t>
    </r>
    <r>
      <rPr>
        <u/>
        <sz val="11"/>
        <color rgb="FF404040"/>
        <rFont val="Calibri"/>
        <family val="2"/>
        <scheme val="minor"/>
      </rPr>
      <t xml:space="preserve">For </t>
    </r>
    <r>
      <rPr>
        <b/>
        <u/>
        <sz val="11"/>
        <color rgb="FF404040"/>
        <rFont val="Calibri"/>
        <family val="2"/>
        <scheme val="minor"/>
      </rPr>
      <t>Stage 2</t>
    </r>
    <r>
      <rPr>
        <u/>
        <sz val="11"/>
        <color rgb="FF404040"/>
        <rFont val="Calibri"/>
        <family val="2"/>
        <scheme val="minor"/>
      </rPr>
      <t xml:space="preserve"> reporting template:
</t>
    </r>
    <r>
      <rPr>
        <b/>
        <sz val="11"/>
        <color rgb="FF404040"/>
        <rFont val="Calibri"/>
        <family val="2"/>
        <scheme val="minor"/>
      </rPr>
      <t>MPSP Stage 2 DCT Trial &lt;Provider Name&gt; Multi-MPS Report.xlsx</t>
    </r>
    <r>
      <rPr>
        <sz val="11"/>
        <color rgb="FF404040"/>
        <rFont val="Calibri"/>
        <family val="2"/>
        <scheme val="minor"/>
      </rPr>
      <t xml:space="preserve">
</t>
    </r>
    <r>
      <rPr>
        <b/>
        <sz val="11"/>
        <color rgb="FF404040"/>
        <rFont val="Calibri"/>
        <family val="2"/>
        <scheme val="minor"/>
      </rPr>
      <t>Note</t>
    </r>
    <r>
      <rPr>
        <sz val="11"/>
        <color rgb="FF404040"/>
        <rFont val="Calibri"/>
        <family val="2"/>
        <scheme val="minor"/>
      </rPr>
      <t xml:space="preserve">                                                                                                                                                                                                                                                                                                                                                                                                                                                     For all the above remove or replace special characters that are not permitted in filenames (&lt;,&gt;).                                                                                                                                                                                                                                                                                            Copies of this Excel DCT reporting template, Endorsement page and Care Minutes Calculator Tool are also available as downloads on the department’s webpage: https://www.health.gov.au/our-work/multi-purpose-services-mps-program/reforms.
Email the completed reporting template, PDF Endorsement and, where applicable, the completed Calculator Tool to MPSAgedCare@health.gov.au not later than the final reporting date for the relevant Stage of the trial.
For assistance with completing the report, email MPSAgedCare@health.gov.au.</t>
    </r>
  </si>
  <si>
    <t>How to complete the Multi-MPS Reporting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</si>
</sst>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mmmm\ yyyy"/>
  </numFmts>
  <fonts count="20" x14ac:knownFonts="1">
    <font>
      <sz val="11"/>
      <color theme="1"/>
      <name val="Calibri"/>
      <family val="2"/>
      <scheme val="minor"/>
    </font>
    <font>
      <u/>
      <sz val="11"/>
      <color theme="10"/>
      <name val="Calibri"/>
      <family val="2"/>
      <scheme val="minor"/>
    </font>
    <font>
      <b/>
      <sz val="12"/>
      <color theme="1"/>
      <name val="Calibri"/>
      <family val="2"/>
      <scheme val="minor"/>
    </font>
    <font>
      <b/>
      <sz val="11"/>
      <color rgb="FFFFFFFF"/>
      <name val="Calibri"/>
      <family val="2"/>
      <scheme val="minor"/>
    </font>
    <font>
      <b/>
      <sz val="16"/>
      <color rgb="FFFFFFFF"/>
      <name val="Calibri"/>
      <family val="2"/>
      <scheme val="minor"/>
    </font>
    <font>
      <b/>
      <sz val="11"/>
      <color rgb="FF404040"/>
      <name val="Calibri"/>
      <family val="2"/>
      <scheme val="minor"/>
    </font>
    <font>
      <b/>
      <sz val="18"/>
      <color rgb="FFFFFFFF"/>
      <name val="Calibri"/>
      <family val="2"/>
      <scheme val="minor"/>
    </font>
    <font>
      <b/>
      <sz val="12"/>
      <color rgb="FF17365D"/>
      <name val="Calibri"/>
      <family val="2"/>
      <scheme val="minor"/>
    </font>
    <font>
      <b/>
      <sz val="12"/>
      <color rgb="FFFFFFFF"/>
      <name val="Calibri"/>
      <family val="2"/>
      <scheme val="minor"/>
    </font>
    <font>
      <sz val="11"/>
      <color rgb="FF404040"/>
      <name val="Calibri"/>
      <family val="2"/>
      <scheme val="minor"/>
    </font>
    <font>
      <sz val="8"/>
      <name val="Calibri"/>
      <family val="2"/>
      <scheme val="minor"/>
    </font>
    <font>
      <i/>
      <sz val="11"/>
      <color rgb="FFFFFFFF"/>
      <name val="Calibri"/>
      <family val="2"/>
      <scheme val="minor"/>
    </font>
    <font>
      <u/>
      <sz val="11"/>
      <color rgb="FF404040"/>
      <name val="Calibri"/>
      <family val="2"/>
      <scheme val="minor"/>
    </font>
    <font>
      <sz val="12"/>
      <color theme="1"/>
      <name val="Calibri"/>
      <family val="2"/>
      <scheme val="minor"/>
    </font>
    <font>
      <sz val="12"/>
      <color theme="1"/>
      <name val="Aptos"/>
      <family val="2"/>
    </font>
    <font>
      <b/>
      <i/>
      <sz val="12"/>
      <color rgb="FF1F1F1F"/>
      <name val="Calibri"/>
      <family val="2"/>
      <scheme val="minor"/>
    </font>
    <font>
      <b/>
      <u/>
      <sz val="11"/>
      <color rgb="FF404040"/>
      <name val="Calibri"/>
      <family val="2"/>
      <scheme val="minor"/>
    </font>
    <font>
      <b/>
      <sz val="11"/>
      <color theme="1"/>
      <name val="Calibri"/>
      <family val="2"/>
      <scheme val="minor"/>
    </font>
    <font>
      <b/>
      <sz val="11"/>
      <color theme="0"/>
      <name val="Calibri"/>
      <family val="2"/>
      <scheme val="minor"/>
    </font>
    <font>
      <sz val="11"/>
      <color theme="0"/>
      <name val="Calibri"/>
      <family val="2"/>
      <scheme val="minor"/>
    </font>
  </fonts>
  <fills count="12">
    <fill>
      <patternFill patternType="none"/>
    </fill>
    <fill>
      <patternFill patternType="gray125"/>
    </fill>
    <fill>
      <patternFill patternType="solid">
        <fgColor rgb="FF17365D"/>
        <bgColor indexed="64"/>
      </patternFill>
    </fill>
    <fill>
      <patternFill patternType="solid">
        <fgColor rgb="FFD9EDEF"/>
        <bgColor indexed="64"/>
      </patternFill>
    </fill>
    <fill>
      <patternFill patternType="solid">
        <fgColor rgb="FF1F4E78"/>
        <bgColor indexed="64"/>
      </patternFill>
    </fill>
    <fill>
      <patternFill patternType="solid">
        <fgColor rgb="FF2F75B5"/>
        <bgColor indexed="64"/>
      </patternFill>
    </fill>
    <fill>
      <patternFill patternType="solid">
        <fgColor rgb="FFDDEBF7"/>
        <bgColor indexed="64"/>
      </patternFill>
    </fill>
    <fill>
      <patternFill patternType="solid">
        <fgColor rgb="FFFFFFFF"/>
        <bgColor indexed="64"/>
      </patternFill>
    </fill>
    <fill>
      <patternFill patternType="solid">
        <fgColor rgb="FF4472C4"/>
        <bgColor indexed="64"/>
      </patternFill>
    </fill>
    <fill>
      <patternFill patternType="solid">
        <fgColor rgb="FFFFFF00"/>
        <bgColor indexed="64"/>
      </patternFill>
    </fill>
    <fill>
      <patternFill patternType="solid">
        <fgColor theme="1"/>
        <bgColor indexed="64"/>
      </patternFill>
    </fill>
    <fill>
      <patternFill patternType="solid">
        <fgColor theme="8" tint="-0.249977111117893"/>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rgb="FFD9E2F3"/>
      </left>
      <right style="thin">
        <color rgb="FFD9E2F3"/>
      </right>
      <top style="thin">
        <color rgb="FFD9E2F3"/>
      </top>
      <bottom style="thin">
        <color rgb="FFD9E2F3"/>
      </bottom>
      <diagonal/>
    </border>
    <border>
      <left style="thin">
        <color rgb="FFD9E2F3"/>
      </left>
      <right style="thin">
        <color rgb="FFD9E2F3"/>
      </right>
      <top/>
      <bottom style="thin">
        <color rgb="FFD9E2F3"/>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s>
  <cellStyleXfs count="2">
    <xf numFmtId="0" fontId="0" fillId="0" borderId="0"/>
    <xf numFmtId="0" fontId="1" fillId="0" borderId="0" applyNumberFormat="0" applyFill="0" applyBorder="0" applyAlignment="0" applyProtection="0"/>
  </cellStyleXfs>
  <cellXfs count="48">
    <xf numFmtId="0" fontId="0" fillId="0" borderId="0" xfId="0"/>
    <xf numFmtId="0" fontId="2" fillId="0" borderId="0" xfId="0" applyFont="1"/>
    <xf numFmtId="0" fontId="0" fillId="0" borderId="0" xfId="0" applyAlignment="1">
      <alignment wrapText="1"/>
    </xf>
    <xf numFmtId="0" fontId="0" fillId="10" borderId="0" xfId="0" applyFill="1"/>
    <xf numFmtId="49" fontId="14" fillId="6" borderId="6" xfId="0" applyNumberFormat="1" applyFont="1" applyFill="1" applyBorder="1" applyAlignment="1" applyProtection="1">
      <alignment vertical="center" wrapText="1"/>
      <protection locked="0"/>
    </xf>
    <xf numFmtId="0" fontId="3" fillId="4" borderId="4" xfId="0" applyFont="1" applyFill="1" applyBorder="1" applyAlignment="1">
      <alignment horizontal="left" vertical="top" wrapText="1"/>
    </xf>
    <xf numFmtId="0" fontId="14" fillId="6" borderId="6" xfId="0" applyFont="1" applyFill="1" applyBorder="1" applyAlignment="1" applyProtection="1">
      <alignment vertical="center" wrapText="1"/>
      <protection locked="0"/>
    </xf>
    <xf numFmtId="0" fontId="0" fillId="6" borderId="6" xfId="0" applyFill="1" applyBorder="1" applyAlignment="1" applyProtection="1">
      <alignment vertical="center" wrapText="1"/>
      <protection locked="0"/>
    </xf>
    <xf numFmtId="0" fontId="0" fillId="6" borderId="6" xfId="0" applyFill="1" applyBorder="1" applyAlignment="1" applyProtection="1">
      <alignment horizontal="left" vertical="center" wrapText="1"/>
      <protection locked="0"/>
    </xf>
    <xf numFmtId="0" fontId="0" fillId="6" borderId="6" xfId="0" applyFill="1" applyBorder="1" applyAlignment="1" applyProtection="1">
      <alignment horizontal="left" vertical="center" wrapText="1"/>
      <protection hidden="1"/>
    </xf>
    <xf numFmtId="164" fontId="0" fillId="6" borderId="6" xfId="0" applyNumberFormat="1" applyFill="1" applyBorder="1" applyAlignment="1" applyProtection="1">
      <alignment vertical="center" wrapText="1"/>
      <protection locked="0"/>
    </xf>
    <xf numFmtId="1" fontId="0" fillId="6" borderId="6" xfId="0" applyNumberFormat="1" applyFill="1" applyBorder="1" applyAlignment="1" applyProtection="1">
      <alignment vertical="center" wrapText="1"/>
      <protection locked="0"/>
    </xf>
    <xf numFmtId="0" fontId="0" fillId="6" borderId="6" xfId="0"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17" fillId="7" borderId="6" xfId="0" applyFont="1" applyFill="1" applyBorder="1" applyAlignment="1" applyProtection="1">
      <alignment horizontal="center" vertical="center" wrapText="1"/>
      <protection hidden="1"/>
    </xf>
    <xf numFmtId="0" fontId="0" fillId="6" borderId="5" xfId="0" applyFill="1" applyBorder="1" applyAlignment="1" applyProtection="1">
      <alignment vertical="center" wrapText="1"/>
      <protection locked="0"/>
    </xf>
    <xf numFmtId="0" fontId="0" fillId="6" borderId="5" xfId="0" applyFill="1" applyBorder="1" applyAlignment="1" applyProtection="1">
      <alignment horizontal="left" vertical="center" wrapText="1"/>
      <protection locked="0"/>
    </xf>
    <xf numFmtId="0" fontId="0" fillId="6" borderId="5" xfId="0" applyFill="1" applyBorder="1" applyAlignment="1" applyProtection="1">
      <alignment horizontal="left" vertical="center" wrapText="1"/>
      <protection hidden="1"/>
    </xf>
    <xf numFmtId="49" fontId="0" fillId="6" borderId="6" xfId="0" applyNumberFormat="1" applyFill="1" applyBorder="1" applyAlignment="1" applyProtection="1">
      <alignment vertical="center" wrapText="1"/>
      <protection locked="0"/>
    </xf>
    <xf numFmtId="1" fontId="0" fillId="6" borderId="5" xfId="0" applyNumberFormat="1" applyFill="1" applyBorder="1" applyAlignment="1" applyProtection="1">
      <alignment vertical="center" wrapText="1"/>
      <protection locked="0"/>
    </xf>
    <xf numFmtId="0" fontId="0" fillId="6" borderId="5" xfId="0"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17" fillId="7" borderId="5" xfId="0" applyFont="1" applyFill="1" applyBorder="1" applyAlignment="1" applyProtection="1">
      <alignment horizontal="center" vertical="center" wrapText="1"/>
      <protection hidden="1"/>
    </xf>
    <xf numFmtId="49" fontId="0" fillId="6" borderId="5" xfId="0" applyNumberFormat="1" applyFill="1" applyBorder="1" applyAlignment="1" applyProtection="1">
      <alignment vertical="center" wrapText="1"/>
      <protection locked="0"/>
    </xf>
    <xf numFmtId="164" fontId="0" fillId="6" borderId="5" xfId="0" applyNumberFormat="1" applyFill="1" applyBorder="1" applyAlignment="1" applyProtection="1">
      <alignment vertical="center" wrapText="1"/>
      <protection locked="0"/>
    </xf>
    <xf numFmtId="0" fontId="19" fillId="11" borderId="7" xfId="0" applyFont="1" applyFill="1" applyBorder="1" applyAlignment="1">
      <alignment wrapText="1"/>
    </xf>
    <xf numFmtId="0" fontId="18" fillId="4" borderId="7" xfId="0" applyFont="1" applyFill="1" applyBorder="1" applyAlignment="1">
      <alignment horizontal="center" vertical="center" wrapText="1"/>
    </xf>
    <xf numFmtId="49" fontId="0" fillId="6" borderId="6" xfId="1" applyNumberFormat="1" applyFont="1" applyFill="1" applyBorder="1" applyAlignment="1" applyProtection="1">
      <alignment vertical="center" wrapText="1"/>
      <protection locked="0"/>
    </xf>
    <xf numFmtId="49" fontId="1" fillId="6" borderId="6" xfId="1" applyNumberFormat="1" applyFill="1" applyBorder="1" applyAlignment="1" applyProtection="1">
      <alignment vertical="center" wrapText="1"/>
      <protection locked="0"/>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4" fillId="2" borderId="0" xfId="0" applyFont="1" applyFill="1" applyAlignment="1">
      <alignment vertical="center" wrapText="1"/>
    </xf>
    <xf numFmtId="0" fontId="15" fillId="9" borderId="0" xfId="0" applyFont="1" applyFill="1" applyAlignment="1">
      <alignment wrapText="1"/>
    </xf>
    <xf numFmtId="0" fontId="3" fillId="5" borderId="13" xfId="0" applyFont="1" applyFill="1" applyBorder="1" applyAlignment="1">
      <alignment horizontal="center" vertical="center" wrapText="1"/>
    </xf>
    <xf numFmtId="0" fontId="3" fillId="5" borderId="0" xfId="0" applyFont="1" applyFill="1" applyAlignment="1">
      <alignment horizontal="center" vertical="center" wrapText="1"/>
    </xf>
    <xf numFmtId="0" fontId="2" fillId="9" borderId="8" xfId="0" applyFont="1" applyFill="1" applyBorder="1" applyAlignment="1">
      <alignment horizontal="center"/>
    </xf>
    <xf numFmtId="0" fontId="13" fillId="0" borderId="9" xfId="0" applyFont="1" applyBorder="1"/>
    <xf numFmtId="0" fontId="0" fillId="0" borderId="0" xfId="0" applyAlignment="1">
      <alignment vertical="top" wrapText="1"/>
    </xf>
    <xf numFmtId="0" fontId="6" fillId="4" borderId="7" xfId="0" applyFont="1" applyFill="1" applyBorder="1" applyAlignment="1">
      <alignment horizontal="center" vertical="center" wrapText="1"/>
    </xf>
    <xf numFmtId="0" fontId="9" fillId="7" borderId="7" xfId="0" applyFont="1" applyFill="1" applyBorder="1" applyAlignment="1">
      <alignment vertical="top" wrapText="1"/>
    </xf>
    <xf numFmtId="0" fontId="7" fillId="3" borderId="7" xfId="0" applyFont="1" applyFill="1" applyBorder="1" applyAlignment="1">
      <alignment vertical="center" wrapText="1"/>
    </xf>
    <xf numFmtId="0" fontId="8" fillId="8" borderId="7" xfId="0" applyFont="1" applyFill="1" applyBorder="1" applyAlignment="1">
      <alignment vertical="center" wrapText="1"/>
    </xf>
    <xf numFmtId="0" fontId="8" fillId="5" borderId="0" xfId="0" applyFont="1" applyFill="1" applyAlignment="1">
      <alignment vertical="center" wrapText="1"/>
    </xf>
    <xf numFmtId="0" fontId="9" fillId="7" borderId="10" xfId="0" applyFont="1" applyFill="1" applyBorder="1" applyAlignment="1">
      <alignment vertical="top" wrapText="1"/>
    </xf>
    <xf numFmtId="0" fontId="9" fillId="7" borderId="11" xfId="0" applyFont="1" applyFill="1" applyBorder="1" applyAlignment="1">
      <alignment vertical="top" wrapText="1"/>
    </xf>
    <xf numFmtId="0" fontId="9" fillId="7" borderId="12" xfId="0" applyFont="1" applyFill="1" applyBorder="1" applyAlignment="1">
      <alignment vertical="top" wrapText="1"/>
    </xf>
  </cellXfs>
  <cellStyles count="2">
    <cellStyle name="Hyperlink" xfId="1" builtinId="8"/>
    <cellStyle name="Normal" xfId="0" builtinId="0"/>
  </cellStyles>
  <dxfs count="79">
    <dxf>
      <font>
        <b/>
        <i val="0"/>
        <color rgb="FF9C6500"/>
      </font>
      <fill>
        <patternFill patternType="solid">
          <fgColor indexed="64"/>
          <bgColor rgb="FFFFEB9C"/>
        </patternFill>
      </fill>
    </dxf>
    <dxf>
      <font>
        <b/>
        <i val="0"/>
        <color rgb="FF006100"/>
      </font>
      <fill>
        <patternFill patternType="solid">
          <fgColor indexed="64"/>
          <bgColor rgb="FFC6EFCE"/>
        </patternFill>
      </fill>
    </dxf>
    <dxf>
      <font>
        <b/>
        <i val="0"/>
        <color rgb="FF000000"/>
      </font>
      <fill>
        <patternFill patternType="solid">
          <fgColor indexed="64"/>
          <bgColor rgb="FFFFC7CE"/>
        </patternFill>
      </fill>
    </dxf>
    <dxf>
      <font>
        <b/>
        <i val="0"/>
        <color rgb="FF000000"/>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b/>
        <strike val="0"/>
        <outline val="0"/>
        <shadow val="0"/>
        <vertAlign val="baseline"/>
        <color theme="1"/>
      </font>
      <numFmt numFmtId="0" formatCode="General"/>
      <fill>
        <patternFill patternType="solid">
          <fgColor indexed="64"/>
          <bgColor rgb="FFFFFFFF"/>
        </patternFill>
      </fill>
      <alignment horizontal="center" vertical="center" textRotation="0" wrapText="1" indent="0" justifyLastLine="0" shrinkToFit="0" readingOrder="0"/>
      <border diagonalUp="0" diagonalDown="0" outline="0">
        <left style="thin">
          <color rgb="FFD9E2F3"/>
        </left>
        <right style="thin">
          <color rgb="FFD9E2F3"/>
        </right>
        <top style="thin">
          <color rgb="FFD9E2F3"/>
        </top>
        <bottom style="thin">
          <color rgb="FFD9E2F3"/>
        </bottom>
      </border>
      <protection locked="1" hidden="1"/>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rgb="FFFFFFFF"/>
        </patternFill>
      </fill>
      <alignment horizontal="center" vertical="center" textRotation="0" wrapText="1" indent="0" justifyLastLine="0" shrinkToFit="0" readingOrder="0"/>
      <border diagonalUp="0" diagonalDown="0" outline="0">
        <left style="thin">
          <color rgb="FFD9E2F3"/>
        </left>
        <right style="thin">
          <color rgb="FFD9E2F3"/>
        </right>
        <top style="thin">
          <color rgb="FFD9E2F3"/>
        </top>
        <bottom style="thin">
          <color rgb="FFD9E2F3"/>
        </bottom>
      </border>
      <protection locked="1" hidden="1"/>
    </dxf>
    <dxf>
      <font>
        <b/>
        <strike val="0"/>
        <outline val="0"/>
        <shadow val="0"/>
        <vertAlign val="baseline"/>
        <color theme="1"/>
      </font>
      <numFmt numFmtId="0" formatCode="General"/>
      <fill>
        <patternFill patternType="solid">
          <fgColor indexed="64"/>
          <bgColor rgb="FFFFFFFF"/>
        </patternFill>
      </fill>
      <alignment horizontal="center" vertical="center" textRotation="0" wrapText="1" indent="0" justifyLastLine="0" shrinkToFit="0" readingOrder="0"/>
      <border diagonalUp="0" diagonalDown="0" outline="0">
        <left style="thin">
          <color rgb="FFD9E2F3"/>
        </left>
        <right style="thin">
          <color rgb="FFD9E2F3"/>
        </right>
        <top style="thin">
          <color rgb="FFD9E2F3"/>
        </top>
        <bottom style="thin">
          <color rgb="FFD9E2F3"/>
        </bottom>
      </border>
      <protection locked="1" hidden="1"/>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rgb="FFFFFFFF"/>
        </patternFill>
      </fill>
      <alignment horizontal="center" vertical="center" textRotation="0" wrapText="1" indent="0" justifyLastLine="0" shrinkToFit="0" readingOrder="0"/>
      <border diagonalUp="0" diagonalDown="0" outline="0">
        <left style="thin">
          <color rgb="FFD9E2F3"/>
        </left>
        <right style="thin">
          <color rgb="FFD9E2F3"/>
        </right>
        <top style="thin">
          <color rgb="FFD9E2F3"/>
        </top>
        <bottom style="thin">
          <color rgb="FFD9E2F3"/>
        </bottom>
      </border>
      <protection locked="1" hidden="1"/>
    </dxf>
    <dxf>
      <font>
        <b/>
        <strike val="0"/>
        <outline val="0"/>
        <shadow val="0"/>
        <vertAlign val="baseline"/>
        <color theme="1"/>
      </font>
      <numFmt numFmtId="0" formatCode="General"/>
      <fill>
        <patternFill patternType="solid">
          <fgColor indexed="64"/>
          <bgColor rgb="FFFFFFFF"/>
        </patternFill>
      </fill>
      <alignment horizontal="center" vertical="center" textRotation="0" wrapText="1" indent="0" justifyLastLine="0" shrinkToFit="0" readingOrder="0"/>
      <border diagonalUp="0" diagonalDown="0" outline="0">
        <left style="thin">
          <color rgb="FFD9E2F3"/>
        </left>
        <right style="thin">
          <color rgb="FFD9E2F3"/>
        </right>
        <top style="thin">
          <color rgb="FFD9E2F3"/>
        </top>
        <bottom style="thin">
          <color rgb="FFD9E2F3"/>
        </bottom>
      </border>
      <protection locked="1" hidden="1"/>
    </dxf>
    <dxf>
      <font>
        <b/>
        <strike val="0"/>
        <outline val="0"/>
        <shadow val="0"/>
        <vertAlign val="baseline"/>
        <color theme="1"/>
      </font>
      <numFmt numFmtId="0" formatCode="General"/>
      <fill>
        <patternFill patternType="solid">
          <fgColor indexed="64"/>
          <bgColor rgb="FFFFFFFF"/>
        </patternFill>
      </fill>
      <alignment horizontal="center" vertical="center" textRotation="0" wrapText="1" indent="0" justifyLastLine="0" shrinkToFit="0" readingOrder="0"/>
      <border diagonalUp="0" diagonalDown="0" outline="0">
        <left style="thin">
          <color rgb="FFD9E2F3"/>
        </left>
        <right style="thin">
          <color rgb="FFD9E2F3"/>
        </right>
        <top style="thin">
          <color rgb="FFD9E2F3"/>
        </top>
        <bottom style="thin">
          <color rgb="FFD9E2F3"/>
        </bottom>
      </border>
      <protection locked="1" hidden="1"/>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rgb="FFFFFFFF"/>
        </patternFill>
      </fill>
      <alignment horizontal="center" vertical="center" textRotation="0" wrapText="1" indent="0" justifyLastLine="0" shrinkToFit="0" readingOrder="0"/>
      <border diagonalUp="0" diagonalDown="0" outline="0">
        <left style="thin">
          <color rgb="FFD9E2F3"/>
        </left>
        <right style="thin">
          <color rgb="FFD9E2F3"/>
        </right>
        <top style="thin">
          <color rgb="FFD9E2F3"/>
        </top>
        <bottom style="thin">
          <color rgb="FFD9E2F3"/>
        </bottom>
      </border>
      <protection locked="1" hidden="1"/>
    </dxf>
    <dxf>
      <font>
        <b/>
        <strike val="0"/>
        <outline val="0"/>
        <shadow val="0"/>
        <vertAlign val="baseline"/>
        <color theme="1"/>
      </font>
      <numFmt numFmtId="0" formatCode="General"/>
      <fill>
        <patternFill patternType="solid">
          <fgColor indexed="64"/>
          <bgColor rgb="FFFFFFFF"/>
        </patternFill>
      </fill>
      <alignment horizontal="center" vertical="center" textRotation="0" wrapText="1" indent="0" justifyLastLine="0" shrinkToFit="0" readingOrder="0"/>
      <border diagonalUp="0" diagonalDown="0" outline="0">
        <left style="thin">
          <color rgb="FFD9E2F3"/>
        </left>
        <right style="thin">
          <color rgb="FFD9E2F3"/>
        </right>
        <top style="thin">
          <color rgb="FFD9E2F3"/>
        </top>
        <bottom style="thin">
          <color rgb="FFD9E2F3"/>
        </bottom>
      </border>
      <protection locked="1" hidden="1"/>
    </dxf>
    <dxf>
      <font>
        <b/>
        <strike val="0"/>
        <outline val="0"/>
        <shadow val="0"/>
        <vertAlign val="baseline"/>
        <color theme="1"/>
      </font>
      <numFmt numFmtId="0" formatCode="General"/>
      <fill>
        <patternFill patternType="solid">
          <fgColor indexed="64"/>
          <bgColor rgb="FFFFFFFF"/>
        </patternFill>
      </fill>
      <alignment horizontal="center" vertical="center" textRotation="0" wrapText="1" indent="0" justifyLastLine="0" shrinkToFit="0" readingOrder="0"/>
      <border diagonalUp="0" diagonalDown="0" outline="0">
        <left style="thin">
          <color rgb="FFD9E2F3"/>
        </left>
        <right style="thin">
          <color rgb="FFD9E2F3"/>
        </right>
        <top style="thin">
          <color rgb="FFD9E2F3"/>
        </top>
        <bottom style="thin">
          <color rgb="FFD9E2F3"/>
        </bottom>
      </border>
      <protection locked="1" hidden="1"/>
    </dxf>
    <dxf>
      <font>
        <b/>
        <strike val="0"/>
        <outline val="0"/>
        <shadow val="0"/>
        <vertAlign val="baseline"/>
        <color theme="1"/>
      </font>
      <numFmt numFmtId="0" formatCode="General"/>
      <fill>
        <patternFill patternType="solid">
          <fgColor indexed="64"/>
          <bgColor rgb="FFFFFFFF"/>
        </patternFill>
      </fill>
      <alignment horizontal="center" vertical="center" textRotation="0" wrapText="1" indent="0" justifyLastLine="0" shrinkToFit="0" readingOrder="0"/>
      <border diagonalUp="0" diagonalDown="0" outline="0">
        <left style="thin">
          <color rgb="FFD9E2F3"/>
        </left>
        <right style="thin">
          <color rgb="FFD9E2F3"/>
        </right>
        <top style="thin">
          <color rgb="FFD9E2F3"/>
        </top>
        <bottom style="thin">
          <color rgb="FFD9E2F3"/>
        </bottom>
      </border>
      <protection locked="1" hidden="1"/>
    </dxf>
    <dxf>
      <font>
        <b/>
        <strike val="0"/>
        <outline val="0"/>
        <shadow val="0"/>
        <vertAlign val="baseline"/>
        <color theme="1"/>
      </font>
      <numFmt numFmtId="0" formatCode="General"/>
      <fill>
        <patternFill patternType="solid">
          <fgColor indexed="64"/>
          <bgColor rgb="FFFFFFFF"/>
        </patternFill>
      </fill>
      <alignment horizontal="center" vertical="center" textRotation="0" wrapText="1" indent="0" justifyLastLine="0" shrinkToFit="0" readingOrder="0"/>
      <border diagonalUp="0" diagonalDown="0" outline="0">
        <left style="thin">
          <color rgb="FFD9E2F3"/>
        </left>
        <right style="thin">
          <color rgb="FFD9E2F3"/>
        </right>
        <top style="thin">
          <color rgb="FFD9E2F3"/>
        </top>
        <bottom style="thin">
          <color rgb="FFD9E2F3"/>
        </bottom>
      </border>
      <protection locked="1" hidden="1"/>
    </dxf>
    <dxf>
      <font>
        <b/>
        <strike val="0"/>
        <outline val="0"/>
        <shadow val="0"/>
        <vertAlign val="baseline"/>
        <color theme="1"/>
      </font>
      <numFmt numFmtId="0" formatCode="General"/>
      <fill>
        <patternFill patternType="solid">
          <fgColor indexed="64"/>
          <bgColor rgb="FFFFFFFF"/>
        </patternFill>
      </fill>
      <alignment horizontal="center" vertical="center" textRotation="0" wrapText="1" indent="0" justifyLastLine="0" shrinkToFit="0" readingOrder="0"/>
      <border diagonalUp="0" diagonalDown="0" outline="0">
        <left style="thin">
          <color rgb="FFD9E2F3"/>
        </left>
        <right style="thin">
          <color rgb="FFD9E2F3"/>
        </right>
        <top style="thin">
          <color rgb="FFD9E2F3"/>
        </top>
        <bottom style="thin">
          <color rgb="FFD9E2F3"/>
        </bottom>
      </border>
      <protection locked="1" hidden="1"/>
    </dxf>
    <dxf>
      <font>
        <b/>
        <strike val="0"/>
        <outline val="0"/>
        <shadow val="0"/>
        <vertAlign val="baseline"/>
        <color theme="1"/>
      </font>
      <numFmt numFmtId="0" formatCode="General"/>
      <fill>
        <patternFill patternType="solid">
          <fgColor indexed="64"/>
          <bgColor rgb="FFFFFFFF"/>
        </patternFill>
      </fill>
      <alignment horizontal="center" vertical="center" textRotation="0" wrapText="1" indent="0" justifyLastLine="0" shrinkToFit="0" readingOrder="0"/>
      <border diagonalUp="0" diagonalDown="0" outline="0">
        <left style="thin">
          <color rgb="FFD9E2F3"/>
        </left>
        <right style="thin">
          <color rgb="FFD9E2F3"/>
        </right>
        <top style="thin">
          <color rgb="FFD9E2F3"/>
        </top>
        <bottom style="thin">
          <color rgb="FFD9E2F3"/>
        </bottom>
      </border>
      <protection locked="1" hidden="1"/>
    </dxf>
    <dxf>
      <font>
        <b/>
        <strike val="0"/>
        <outline val="0"/>
        <shadow val="0"/>
        <vertAlign val="baseline"/>
        <color theme="1"/>
      </font>
      <numFmt numFmtId="0" formatCode="General"/>
      <fill>
        <patternFill patternType="solid">
          <fgColor indexed="64"/>
          <bgColor rgb="FFFFFFFF"/>
        </patternFill>
      </fill>
      <alignment horizontal="center" vertical="center" textRotation="0" wrapText="1" indent="0" justifyLastLine="0" shrinkToFit="0" readingOrder="0"/>
      <border diagonalUp="0" diagonalDown="0" outline="0">
        <left style="thin">
          <color rgb="FFD9E2F3"/>
        </left>
        <right style="thin">
          <color rgb="FFD9E2F3"/>
        </right>
        <top style="thin">
          <color rgb="FFD9E2F3"/>
        </top>
        <bottom style="thin">
          <color rgb="FFD9E2F3"/>
        </bottom>
      </border>
      <protection locked="1" hidden="1"/>
    </dxf>
    <dxf>
      <font>
        <b/>
        <strike val="0"/>
        <outline val="0"/>
        <shadow val="0"/>
        <vertAlign val="baseline"/>
        <color theme="1"/>
      </font>
      <numFmt numFmtId="0" formatCode="General"/>
      <fill>
        <patternFill patternType="solid">
          <fgColor indexed="64"/>
          <bgColor rgb="FFFFFFFF"/>
        </patternFill>
      </fill>
      <alignment horizontal="center" vertical="center" wrapText="1"/>
      <border diagonalUp="0" diagonalDown="0" outline="0">
        <left style="thin">
          <color rgb="FFD9E2F3"/>
        </left>
        <right style="thin">
          <color rgb="FFD9E2F3"/>
        </right>
        <top style="thin">
          <color rgb="FFD9E2F3"/>
        </top>
        <bottom style="thin">
          <color rgb="FFD9E2F3"/>
        </bottom>
      </border>
      <protection locked="1" hidden="1"/>
    </dxf>
    <dxf>
      <font>
        <b val="0"/>
        <i val="0"/>
        <strike val="0"/>
        <condense val="0"/>
        <extend val="0"/>
        <outline val="0"/>
        <shadow val="0"/>
        <u val="none"/>
        <vertAlign val="baseline"/>
        <sz val="11"/>
        <color theme="1"/>
        <name val="Calibri"/>
        <family val="2"/>
        <scheme val="minor"/>
      </font>
      <fill>
        <patternFill patternType="solid">
          <fgColor indexed="64"/>
          <bgColor rgb="FFDDEBF7"/>
        </patternFill>
      </fill>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border>
      <protection locked="0" hidden="0"/>
      <extLst>
        <ext xmlns:xfpb="http://schemas.microsoft.com/office/spreadsheetml/2022/featurepropertybag" uri="{0417FA29-78FA-4A13-93AC-8FF0FAFDF519}">
          <xfpb:DXFComplement i="0"/>
        </ext>
      </extLst>
    </dxf>
    <dxf>
      <font>
        <b val="0"/>
        <strike val="0"/>
        <outline val="0"/>
        <shadow val="0"/>
        <vertAlign val="baseline"/>
        <color theme="1"/>
      </font>
      <numFmt numFmtId="0" formatCode="General"/>
      <fill>
        <patternFill patternType="solid">
          <fgColor indexed="64"/>
          <bgColor rgb="FFDDEBF7"/>
        </patternFill>
      </fill>
      <alignment vertical="center" wrapText="1"/>
      <border diagonalUp="0" diagonalDown="0">
        <left style="thin">
          <color rgb="FFD9E2F3"/>
        </left>
        <right style="thin">
          <color rgb="FFD9E2F3"/>
        </right>
        <top style="thin">
          <color rgb="FFD9E2F3"/>
        </top>
        <bottom style="thin">
          <color rgb="FFD9E2F3"/>
        </bottom>
      </border>
      <protection locked="0" hidden="0"/>
    </dxf>
    <dxf>
      <font>
        <b val="0"/>
        <i val="0"/>
        <strike val="0"/>
        <condense val="0"/>
        <extend val="0"/>
        <outline val="0"/>
        <shadow val="0"/>
        <u val="none"/>
        <vertAlign val="baseline"/>
        <sz val="11"/>
        <color theme="1"/>
        <name val="Calibri"/>
        <family val="2"/>
        <scheme val="minor"/>
      </font>
      <fill>
        <patternFill patternType="solid">
          <fgColor indexed="64"/>
          <bgColor rgb="FFDDEBF7"/>
        </patternFill>
      </fill>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border>
      <protection locked="0" hidden="0"/>
      <extLst>
        <ext xmlns:xfpb="http://schemas.microsoft.com/office/spreadsheetml/2022/featurepropertybag" uri="{0417FA29-78FA-4A13-93AC-8FF0FAFDF519}">
          <xfpb:DXFComplement i="0"/>
        </ext>
      </extLst>
    </dxf>
    <dxf>
      <font>
        <b val="0"/>
        <strike val="0"/>
        <outline val="0"/>
        <shadow val="0"/>
        <vertAlign val="baseline"/>
        <color theme="1"/>
      </font>
      <fill>
        <patternFill patternType="solid">
          <fgColor indexed="64"/>
          <bgColor rgb="FFDDEBF7"/>
        </patternFill>
      </fill>
      <alignment vertical="center" wrapText="1"/>
      <border diagonalUp="0" diagonalDown="0">
        <left style="thin">
          <color rgb="FFD9E2F3"/>
        </left>
        <right style="thin">
          <color rgb="FFD9E2F3"/>
        </right>
        <top style="thin">
          <color rgb="FFD9E2F3"/>
        </top>
        <bottom style="thin">
          <color rgb="FFD9E2F3"/>
        </bottom>
      </border>
      <protection locked="0" hidden="0"/>
    </dxf>
    <dxf>
      <font>
        <b val="0"/>
        <strike val="0"/>
        <outline val="0"/>
        <shadow val="0"/>
        <vertAlign val="baseline"/>
        <color theme="1"/>
      </font>
      <numFmt numFmtId="1" formatCode="0"/>
      <fill>
        <patternFill patternType="solid">
          <fgColor indexed="64"/>
          <bgColor rgb="FFDDEBF7"/>
        </patternFill>
      </fill>
      <alignment vertical="center" wrapText="1"/>
      <border diagonalUp="0" diagonalDown="0">
        <left style="thin">
          <color rgb="FFD9E2F3"/>
        </left>
        <right style="thin">
          <color rgb="FFD9E2F3"/>
        </right>
        <top style="thin">
          <color rgb="FFD9E2F3"/>
        </top>
        <bottom style="thin">
          <color rgb="FFD9E2F3"/>
        </bottom>
      </border>
      <protection locked="0" hidden="0"/>
    </dxf>
    <dxf>
      <font>
        <b val="0"/>
        <strike val="0"/>
        <outline val="0"/>
        <shadow val="0"/>
        <vertAlign val="baseline"/>
        <color theme="1"/>
      </font>
      <fill>
        <patternFill patternType="solid">
          <fgColor indexed="64"/>
          <bgColor rgb="FFDDEBF7"/>
        </patternFill>
      </fill>
      <alignment vertical="center" wrapText="1"/>
      <border diagonalUp="0" diagonalDown="0">
        <left style="thin">
          <color rgb="FFD9E2F3"/>
        </left>
        <right style="thin">
          <color rgb="FFD9E2F3"/>
        </right>
        <top style="thin">
          <color rgb="FFD9E2F3"/>
        </top>
        <bottom style="thin">
          <color rgb="FFD9E2F3"/>
        </bottom>
      </border>
      <protection locked="0" hidden="0"/>
    </dxf>
    <dxf>
      <font>
        <b val="0"/>
        <strike val="0"/>
        <outline val="0"/>
        <shadow val="0"/>
        <vertAlign val="baseline"/>
        <color theme="1"/>
      </font>
      <fill>
        <patternFill patternType="solid">
          <fgColor indexed="64"/>
          <bgColor rgb="FFDDEBF7"/>
        </patternFill>
      </fill>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border>
      <protection locked="0" hidden="0"/>
    </dxf>
    <dxf>
      <font>
        <b val="0"/>
        <strike val="0"/>
        <outline val="0"/>
        <shadow val="0"/>
        <vertAlign val="baseline"/>
        <color theme="1"/>
      </font>
      <fill>
        <patternFill patternType="solid">
          <fgColor indexed="64"/>
          <bgColor rgb="FFDDEBF7"/>
        </patternFill>
      </fill>
      <alignment vertical="center" wrapText="1"/>
      <border diagonalUp="0" diagonalDown="0">
        <left style="thin">
          <color rgb="FFD9E2F3"/>
        </left>
        <right style="thin">
          <color rgb="FFD9E2F3"/>
        </right>
        <top style="thin">
          <color rgb="FFD9E2F3"/>
        </top>
        <bottom style="thin">
          <color rgb="FFD9E2F3"/>
        </bottom>
      </border>
      <protection locked="0" hidden="0"/>
    </dxf>
    <dxf>
      <font>
        <b val="0"/>
        <strike val="0"/>
        <outline val="0"/>
        <shadow val="0"/>
        <vertAlign val="baseline"/>
        <color theme="1"/>
      </font>
      <fill>
        <patternFill patternType="solid">
          <fgColor indexed="64"/>
          <bgColor rgb="FFDDEBF7"/>
        </patternFill>
      </fill>
      <alignment vertical="center" wrapText="1"/>
      <border diagonalUp="0" diagonalDown="0">
        <left style="thin">
          <color rgb="FFD9E2F3"/>
        </left>
        <right style="thin">
          <color rgb="FFD9E2F3"/>
        </right>
        <top style="thin">
          <color rgb="FFD9E2F3"/>
        </top>
        <bottom style="thin">
          <color rgb="FFD9E2F3"/>
        </bottom>
      </border>
      <protection locked="0" hidden="0"/>
    </dxf>
    <dxf>
      <font>
        <b val="0"/>
        <strike val="0"/>
        <outline val="0"/>
        <shadow val="0"/>
        <vertAlign val="baseline"/>
        <color theme="1"/>
      </font>
      <fill>
        <patternFill patternType="solid">
          <fgColor indexed="64"/>
          <bgColor rgb="FFDDEBF7"/>
        </patternFill>
      </fill>
      <alignment vertical="center" wrapText="1"/>
      <border diagonalUp="0" diagonalDown="0">
        <left style="thin">
          <color rgb="FFD9E2F3"/>
        </left>
        <right style="thin">
          <color rgb="FFD9E2F3"/>
        </right>
        <top style="thin">
          <color rgb="FFD9E2F3"/>
        </top>
        <bottom style="thin">
          <color rgb="FFD9E2F3"/>
        </bottom>
      </border>
      <protection locked="0" hidden="0"/>
    </dxf>
    <dxf>
      <font>
        <b val="0"/>
        <strike val="0"/>
        <outline val="0"/>
        <shadow val="0"/>
        <vertAlign val="baseline"/>
        <color theme="1"/>
      </font>
      <fill>
        <patternFill patternType="solid">
          <fgColor indexed="64"/>
          <bgColor rgb="FFDDEBF7"/>
        </patternFill>
      </fill>
      <alignment vertical="center" wrapText="1"/>
      <border diagonalUp="0" diagonalDown="0">
        <left style="thin">
          <color rgb="FFD9E2F3"/>
        </left>
        <right style="thin">
          <color rgb="FFD9E2F3"/>
        </right>
        <top style="thin">
          <color rgb="FFD9E2F3"/>
        </top>
        <bottom style="thin">
          <color rgb="FFD9E2F3"/>
        </bottom>
      </border>
      <protection locked="0" hidden="0"/>
    </dxf>
    <dxf>
      <font>
        <b val="0"/>
        <strike val="0"/>
        <outline val="0"/>
        <shadow val="0"/>
        <vertAlign val="baseline"/>
        <color theme="1"/>
      </font>
      <fill>
        <patternFill patternType="solid">
          <fgColor indexed="64"/>
          <bgColor rgb="FFDDEBF7"/>
        </patternFill>
      </fill>
      <alignment vertical="center" wrapText="1"/>
      <border diagonalUp="0" diagonalDown="0">
        <left style="thin">
          <color rgb="FFD9E2F3"/>
        </left>
        <right style="thin">
          <color rgb="FFD9E2F3"/>
        </right>
        <top style="thin">
          <color rgb="FFD9E2F3"/>
        </top>
        <bottom style="thin">
          <color rgb="FFD9E2F3"/>
        </bottom>
      </border>
      <protection locked="0" hidden="0"/>
    </dxf>
    <dxf>
      <font>
        <b val="0"/>
        <strike val="0"/>
        <outline val="0"/>
        <shadow val="0"/>
        <vertAlign val="baseline"/>
        <color theme="1"/>
      </font>
      <fill>
        <patternFill patternType="solid">
          <fgColor indexed="64"/>
          <bgColor rgb="FFDDEBF7"/>
        </patternFill>
      </fill>
      <alignment vertical="center" wrapText="1"/>
      <border diagonalUp="0" diagonalDown="0">
        <left style="thin">
          <color rgb="FFD9E2F3"/>
        </left>
        <right style="thin">
          <color rgb="FFD9E2F3"/>
        </right>
        <top style="thin">
          <color rgb="FFD9E2F3"/>
        </top>
        <bottom style="thin">
          <color rgb="FFD9E2F3"/>
        </bottom>
      </border>
      <protection locked="0" hidden="0"/>
    </dxf>
    <dxf>
      <font>
        <b val="0"/>
        <strike val="0"/>
        <outline val="0"/>
        <shadow val="0"/>
        <vertAlign val="baseline"/>
        <color theme="1"/>
      </font>
      <fill>
        <patternFill patternType="solid">
          <fgColor indexed="64"/>
          <bgColor rgb="FFDDEBF7"/>
        </patternFill>
      </fill>
      <alignment vertical="center" wrapText="1"/>
      <border diagonalUp="0" diagonalDown="0">
        <left style="thin">
          <color rgb="FFD9E2F3"/>
        </left>
        <right style="thin">
          <color rgb="FFD9E2F3"/>
        </right>
        <top style="thin">
          <color rgb="FFD9E2F3"/>
        </top>
        <bottom style="thin">
          <color rgb="FFD9E2F3"/>
        </bottom>
      </border>
      <protection locked="0" hidden="0"/>
    </dxf>
    <dxf>
      <font>
        <b val="0"/>
        <strike val="0"/>
        <outline val="0"/>
        <shadow val="0"/>
        <vertAlign val="baseline"/>
        <color theme="1"/>
      </font>
      <fill>
        <patternFill patternType="solid">
          <fgColor indexed="64"/>
          <bgColor rgb="FFDDEBF7"/>
        </patternFill>
      </fill>
      <alignment vertical="center" wrapText="1"/>
      <border diagonalUp="0" diagonalDown="0">
        <left style="thin">
          <color rgb="FFD9E2F3"/>
        </left>
        <right style="thin">
          <color rgb="FFD9E2F3"/>
        </right>
        <top style="thin">
          <color rgb="FFD9E2F3"/>
        </top>
        <bottom style="thin">
          <color rgb="FFD9E2F3"/>
        </bottom>
      </border>
      <protection locked="0" hidden="0"/>
    </dxf>
    <dxf>
      <font>
        <b val="0"/>
        <strike val="0"/>
        <outline val="0"/>
        <shadow val="0"/>
        <vertAlign val="baseline"/>
        <color theme="1"/>
      </font>
      <numFmt numFmtId="1" formatCode="0"/>
      <fill>
        <patternFill patternType="solid">
          <fgColor indexed="64"/>
          <bgColor rgb="FFDDEBF7"/>
        </patternFill>
      </fill>
      <alignment vertical="center" wrapText="1"/>
      <border diagonalUp="0" diagonalDown="0">
        <left style="thin">
          <color rgb="FFD9E2F3"/>
        </left>
        <right style="thin">
          <color rgb="FFD9E2F3"/>
        </right>
        <top style="thin">
          <color rgb="FFD9E2F3"/>
        </top>
        <bottom style="thin">
          <color rgb="FFD9E2F3"/>
        </bottom>
      </border>
      <protection locked="0" hidden="0"/>
    </dxf>
    <dxf>
      <font>
        <b val="0"/>
        <strike val="0"/>
        <outline val="0"/>
        <shadow val="0"/>
        <vertAlign val="baseline"/>
        <color theme="1"/>
      </font>
      <numFmt numFmtId="0" formatCode="General"/>
      <fill>
        <patternFill patternType="solid">
          <fgColor indexed="64"/>
          <bgColor rgb="FFDDEBF7"/>
        </patternFill>
      </fill>
      <alignment vertical="center" wrapText="1"/>
      <border diagonalUp="0" diagonalDown="0">
        <left style="thin">
          <color rgb="FFD9E2F3"/>
        </left>
        <right style="thin">
          <color rgb="FFD9E2F3"/>
        </right>
        <top style="thin">
          <color rgb="FFD9E2F3"/>
        </top>
        <bottom style="thin">
          <color rgb="FFD9E2F3"/>
        </bottom>
      </border>
      <protection locked="0" hidden="0"/>
    </dxf>
    <dxf>
      <font>
        <b val="0"/>
        <strike val="0"/>
        <outline val="0"/>
        <shadow val="0"/>
        <vertAlign val="baseline"/>
        <color theme="1"/>
      </font>
      <numFmt numFmtId="1" formatCode="0"/>
      <fill>
        <patternFill patternType="solid">
          <fgColor indexed="64"/>
          <bgColor rgb="FFDDEBF7"/>
        </patternFill>
      </fill>
      <alignment vertical="center" wrapText="1"/>
      <border diagonalUp="0" diagonalDown="0">
        <left style="thin">
          <color rgb="FFD9E2F3"/>
        </left>
        <right style="thin">
          <color rgb="FFD9E2F3"/>
        </right>
        <top style="thin">
          <color rgb="FFD9E2F3"/>
        </top>
        <bottom style="thin">
          <color rgb="FFD9E2F3"/>
        </bottom>
      </border>
      <protection locked="0" hidden="0"/>
    </dxf>
    <dxf>
      <font>
        <b val="0"/>
        <strike val="0"/>
        <outline val="0"/>
        <shadow val="0"/>
        <vertAlign val="baseline"/>
        <color theme="1"/>
      </font>
      <fill>
        <patternFill patternType="solid">
          <fgColor indexed="64"/>
          <bgColor rgb="FFDDEBF7"/>
        </patternFill>
      </fill>
      <alignment vertical="center" wrapText="1"/>
      <border diagonalUp="0" diagonalDown="0">
        <left style="thin">
          <color rgb="FFD9E2F3"/>
        </left>
        <right style="thin">
          <color rgb="FFD9E2F3"/>
        </right>
        <top style="thin">
          <color rgb="FFD9E2F3"/>
        </top>
        <bottom style="thin">
          <color rgb="FFD9E2F3"/>
        </bottom>
      </border>
      <protection locked="0" hidden="0"/>
    </dxf>
    <dxf>
      <font>
        <b val="0"/>
        <strike val="0"/>
        <outline val="0"/>
        <shadow val="0"/>
        <vertAlign val="baseline"/>
        <color theme="1"/>
      </font>
      <numFmt numFmtId="164" formatCode="d\ mmmm\ yyyy"/>
      <fill>
        <patternFill patternType="solid">
          <fgColor indexed="64"/>
          <bgColor rgb="FFDDEBF7"/>
        </patternFill>
      </fill>
      <alignment vertical="center" wrapText="1"/>
      <border diagonalUp="0" diagonalDown="0">
        <left style="thin">
          <color rgb="FFD9E2F3"/>
        </left>
        <right style="thin">
          <color rgb="FFD9E2F3"/>
        </right>
        <top style="thin">
          <color rgb="FFD9E2F3"/>
        </top>
        <bottom style="thin">
          <color rgb="FFD9E2F3"/>
        </bottom>
      </border>
      <protection locked="0" hidden="0"/>
    </dxf>
    <dxf>
      <font>
        <b val="0"/>
        <strike val="0"/>
        <outline val="0"/>
        <shadow val="0"/>
        <vertAlign val="baseline"/>
        <color theme="1"/>
      </font>
      <numFmt numFmtId="30" formatCode="@"/>
      <fill>
        <patternFill patternType="solid">
          <fgColor indexed="64"/>
          <bgColor rgb="FFDDEBF7"/>
        </patternFill>
      </fill>
      <alignment vertical="center" wrapText="1"/>
      <border diagonalUp="0" diagonalDown="0">
        <left style="thin">
          <color rgb="FFD9E2F3"/>
        </left>
        <right style="thin">
          <color rgb="FFD9E2F3"/>
        </right>
        <top style="thin">
          <color rgb="FFD9E2F3"/>
        </top>
        <bottom style="thin">
          <color rgb="FFD9E2F3"/>
        </bottom>
      </border>
      <protection locked="0" hidden="0"/>
    </dxf>
    <dxf>
      <font>
        <b val="0"/>
        <strike val="0"/>
        <outline val="0"/>
        <shadow val="0"/>
        <u val="none"/>
        <vertAlign val="baseline"/>
        <color theme="1"/>
      </font>
      <numFmt numFmtId="30" formatCode="@"/>
      <fill>
        <patternFill patternType="solid">
          <fgColor indexed="64"/>
          <bgColor rgb="FFDDEBF7"/>
        </patternFill>
      </fill>
      <alignment vertical="center" wrapText="1"/>
      <border diagonalUp="0" diagonalDown="0">
        <left style="thin">
          <color rgb="FFD9E2F3"/>
        </left>
        <right style="thin">
          <color rgb="FFD9E2F3"/>
        </right>
        <top style="thin">
          <color rgb="FFD9E2F3"/>
        </top>
        <bottom style="thin">
          <color rgb="FFD9E2F3"/>
        </bottom>
      </border>
      <protection locked="0" hidden="0"/>
    </dxf>
    <dxf>
      <font>
        <b val="0"/>
        <strike val="0"/>
        <outline val="0"/>
        <shadow val="0"/>
        <vertAlign val="baseline"/>
        <color theme="1"/>
      </font>
      <fill>
        <patternFill patternType="solid">
          <fgColor indexed="64"/>
          <bgColor rgb="FFDDEBF7"/>
        </patternFill>
      </fill>
      <alignment vertical="center" wrapText="1"/>
      <border diagonalUp="0" diagonalDown="0">
        <left style="thin">
          <color rgb="FFD9E2F3"/>
        </left>
        <right style="thin">
          <color rgb="FFD9E2F3"/>
        </right>
        <top style="thin">
          <color rgb="FFD9E2F3"/>
        </top>
        <bottom style="thin">
          <color rgb="FFD9E2F3"/>
        </bottom>
      </border>
      <protection locked="0" hidden="0"/>
    </dxf>
    <dxf>
      <font>
        <b val="0"/>
        <strike val="0"/>
        <outline val="0"/>
        <shadow val="0"/>
        <vertAlign val="baseline"/>
        <color theme="1"/>
      </font>
      <fill>
        <patternFill patternType="solid">
          <fgColor indexed="64"/>
          <bgColor rgb="FFDDEBF7"/>
        </patternFill>
      </fill>
      <alignment horizontal="left"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border>
      <protection locked="0" hidden="0"/>
    </dxf>
    <dxf>
      <font>
        <b val="0"/>
        <i/>
        <strike val="0"/>
        <condense val="0"/>
        <extend val="0"/>
        <outline val="0"/>
        <shadow val="0"/>
        <u val="none"/>
        <vertAlign val="baseline"/>
        <sz val="11"/>
        <color theme="1"/>
        <name val="Calibri"/>
        <family val="2"/>
        <scheme val="minor"/>
      </font>
      <numFmt numFmtId="0" formatCode="General"/>
      <fill>
        <patternFill patternType="solid">
          <fgColor indexed="64"/>
          <bgColor rgb="FFDDEBF7"/>
        </patternFill>
      </fill>
      <alignment horizontal="left" vertical="center" textRotation="0" wrapText="1" indent="0" justifyLastLine="0" shrinkToFit="0" readingOrder="0"/>
      <border diagonalUp="0" diagonalDown="0" outline="0">
        <left style="thin">
          <color rgb="FFD9E2F3"/>
        </left>
        <right style="thin">
          <color rgb="FFD9E2F3"/>
        </right>
        <top style="thin">
          <color rgb="FFD9E2F3"/>
        </top>
        <bottom style="thin">
          <color rgb="FFD9E2F3"/>
        </bottom>
      </border>
      <protection locked="1" hidden="1"/>
    </dxf>
    <dxf>
      <font>
        <b val="0"/>
        <strike val="0"/>
        <outline val="0"/>
        <shadow val="0"/>
        <vertAlign val="baseline"/>
        <color theme="1"/>
      </font>
      <fill>
        <patternFill patternType="solid">
          <fgColor indexed="64"/>
          <bgColor rgb="FFDDEBF7"/>
        </patternFill>
      </fill>
      <alignment horizontal="left" vertical="center" wrapText="1"/>
      <border diagonalUp="0" diagonalDown="0">
        <left style="thin">
          <color rgb="FFD9E2F3"/>
        </left>
        <right style="thin">
          <color rgb="FFD9E2F3"/>
        </right>
        <top style="thin">
          <color rgb="FFD9E2F3"/>
        </top>
        <bottom style="thin">
          <color rgb="FFD9E2F3"/>
        </bottom>
      </border>
      <protection locked="0" hidden="0"/>
    </dxf>
    <dxf>
      <font>
        <b val="0"/>
        <strike val="0"/>
        <outline val="0"/>
        <shadow val="0"/>
        <vertAlign val="baseline"/>
        <color theme="1"/>
      </font>
      <fill>
        <patternFill patternType="solid">
          <fgColor indexed="64"/>
          <bgColor rgb="FFDDEBF7"/>
        </patternFill>
      </fill>
      <alignment vertical="center" wrapText="1"/>
      <border diagonalUp="0" diagonalDown="0">
        <left style="thin">
          <color rgb="FFD9E2F3"/>
        </left>
        <right style="thin">
          <color rgb="FFD9E2F3"/>
        </right>
        <top style="thin">
          <color rgb="FFD9E2F3"/>
        </top>
        <bottom style="thin">
          <color rgb="FFD9E2F3"/>
        </bottom>
      </border>
      <protection locked="0" hidden="0"/>
    </dxf>
    <dxf>
      <font>
        <b val="0"/>
        <strike val="0"/>
        <outline val="0"/>
        <shadow val="0"/>
        <vertAlign val="baseline"/>
        <color theme="1"/>
      </font>
      <fill>
        <patternFill patternType="solid">
          <fgColor indexed="64"/>
          <bgColor rgb="FFDDEBF7"/>
        </patternFill>
      </fill>
      <alignment vertical="center" wrapText="1"/>
      <border diagonalUp="0" diagonalDown="0">
        <left style="thin">
          <color rgb="FFD9E2F3"/>
        </left>
        <right style="thin">
          <color rgb="FFD9E2F3"/>
        </right>
        <top style="thin">
          <color rgb="FFD9E2F3"/>
        </top>
        <bottom style="thin">
          <color rgb="FFD9E2F3"/>
        </bottom>
      </border>
      <protection locked="0" hidden="0"/>
    </dxf>
    <dxf>
      <font>
        <strike val="0"/>
        <outline val="0"/>
        <shadow val="0"/>
        <vertAlign val="baseline"/>
        <color theme="1"/>
        <family val="2"/>
      </font>
      <alignment vertical="top" wrapText="1"/>
      <protection locked="1" hidden="0"/>
    </dxf>
    <dxf>
      <border>
        <bottom style="thin">
          <color indexed="64"/>
        </bottom>
      </border>
    </dxf>
    <dxf>
      <font>
        <b/>
        <strike val="0"/>
        <outline val="0"/>
        <shadow val="0"/>
        <u val="none"/>
        <vertAlign val="baseline"/>
        <sz val="11"/>
        <color theme="0"/>
        <name val="Calibri"/>
        <family val="2"/>
        <scheme val="minor"/>
      </font>
      <fill>
        <patternFill patternType="solid">
          <fgColor indexed="64"/>
          <bgColor rgb="FF1F4E78"/>
        </patternFill>
      </fill>
      <alignment horizontal="center" vertical="center" wrapText="1"/>
      <border diagonalUp="0" diagonalDown="0" outline="0">
        <left style="thin">
          <color indexed="64"/>
        </left>
        <right style="thin">
          <color indexed="64"/>
        </right>
        <top/>
        <bottom/>
      </border>
      <protection locked="1" hidden="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1.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bag type="DXFComplements" extRef="D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8D6D8F-78B3-4B2D-9109-AAC1564C40D3}" name="HorizontalReportTable" displayName="HorizontalReportTable" ref="A4:AQ150" totalsRowShown="0" headerRowDxfId="78" dataDxfId="76" headerRowBorderDxfId="77">
  <autoFilter ref="A4:AQ150" xr:uid="{108D6D8F-78B3-4B2D-9109-AAC1564C40D3}"/>
  <tableColumns count="43">
    <tableColumn id="1" xr3:uid="{1836CB36-1474-41E7-BC31-F10BB6A65E13}" name="State" dataDxfId="75"/>
    <tableColumn id="2" xr3:uid="{4FD619D1-A494-4C41-8F0D-4901BFFAB3FD}" name="Provider Name" dataDxfId="74"/>
    <tableColumn id="3" xr3:uid="{B54A8C24-703A-4DF0-9E54-20A3F7889DF1}" name="MPS Name" dataDxfId="73"/>
    <tableColumn id="5" xr3:uid="{A07C5AFF-AA20-4065-A139-5E7CA74BEA88}" name="GPMS Service ID" dataDxfId="72">
      <calculatedColumnFormula>IF(HorizontalReportTable[[#This Row],[MPS Name]]="","",IFERROR(_xlfn.XLOOKUP(HorizontalReportTable[[#This Row],[MPS Name]],'Service ID'!$C$2:$C$185,'Service ID'!$D$2:$D$185,""),""))</calculatedColumnFormula>
    </tableColumn>
    <tableColumn id="37" xr3:uid="{8605D222-CD20-407D-8F9D-5633110A0F68}" name="Staff Name" dataDxfId="71"/>
    <tableColumn id="6" xr3:uid="{C3DF11F1-47E6-4B07-88DA-DD80B365C11A}" name="Role Title" dataDxfId="70"/>
    <tableColumn id="7" xr3:uid="{79040C71-9759-495C-AEF0-63590BA6F5AC}" name="Email Address" dataDxfId="69" dataCellStyle="Hyperlink"/>
    <tableColumn id="8" xr3:uid="{4BDEFB1C-B830-464C-9DAC-B8F437B83CB3}" name="Contact No." dataDxfId="68"/>
    <tableColumn id="9" xr3:uid="{D4847F66-8A2E-4E68-843D-35A0248746CD}" name="Date Completed" dataDxfId="67"/>
    <tableColumn id="10" xr3:uid="{D24A6306-27AC-4B26-8250-F905DB28B419}" name="Q1 - Direct care target met" dataDxfId="66"/>
    <tableColumn id="11" xr3:uid="{000D0007-4BF8-4BCA-9535-8A943C54345F}" name="Q1a - Estimated total care minutes if Q1 is No_x000a__x000a_Numeric values only — enter minutes." dataDxfId="65"/>
    <tableColumn id="12" xr3:uid="{9DC6E39D-5386-473E-9A94-DCC836CF3EE8}" name="Q2 - RN care target met" dataDxfId="64"/>
    <tableColumn id="13" xr3:uid="{0C464C27-D083-48E4-9F9E-746B179D4837}" name="Q2a - Estimated RN care minutes if Q2 is No_x000a__x000a_Numeric values only — enter minutes." dataDxfId="63"/>
    <tableColumn id="14" xr3:uid="{BE3CF442-B9DC-4C56-BF2E-9AEEB2AC6805}" name="Rosters or staffing allocations" dataDxfId="62"/>
    <tableColumn id="15" xr3:uid="{78107A3A-A645-499F-9E0A-1E5F1B998B1D}" name="Payroll or pay records" dataDxfId="61"/>
    <tableColumn id="16" xr3:uid="{5E910D64-F9FD-4C27-A7E4-E284BBA5BB62}" name="Timesheets or staff time allocation records" dataDxfId="60"/>
    <tableColumn id="17" xr3:uid="{6E0B4DE6-8113-4DFD-B8C9-5828AA84CAFB}" name="Workforce, rostering or clinical systems" dataDxfId="59"/>
    <tableColumn id="18" xr3:uid="{3B9B23C9-DCCF-4D6E-AB23-FCFBA98BC019}" name="Aggregated summaries supported by routine records" dataDxfId="58"/>
    <tableColumn id="19" xr3:uid="{79C51E2C-C3DF-4787-80A5-A1007D0F2104}" name="Time-in-motion or structured sampling study" dataDxfId="57"/>
    <tableColumn id="20" xr3:uid="{5F38B067-A55F-4813-AA1F-95CDEB128991}" name="Other business-as-usual information" dataDxfId="56"/>
    <tableColumn id="21" xr3:uid="{BAC34F90-7336-4B10-8CA2-7FFA0BA626E5}" name="Free text response. Maximum 1,000 characters. To paste multi-line text into one cell, press F2 or paste into the formula bar." dataDxfId="55"/>
    <tableColumn id="4" xr3:uid="{E8C050D5-CEE0-4896-9142-5F6FB6047793}" name="Q3b - Preferred Information Source" dataDxfId="54"/>
    <tableColumn id="22" xr3:uid="{5727078D-7C8B-494B-995B-443303FD1B22}" name="Q4 - Additional Information_x000a__x000a_Free text response. Maximum 1,000 characters. _x000a_To paste multi-line text into one cell, press F2 or paste into the formula bar." dataDxfId="53"/>
    <tableColumn id="23" xr3:uid="{EB59EB59-F981-4744-8013-25970F7FE715}" name="Q5 - Report Completion Time (minutes)_x000a__x000a_Numeric values only — enter minutes." dataDxfId="52"/>
    <tableColumn id="24" xr3:uid="{E25C166D-0EA8-4D59-9E58-4A2B120D65CE}" name="Q6 - Calculator Tool submission Yes / No" dataDxfId="51"/>
    <tableColumn id="42" xr3:uid="{144B3BF5-99DD-454E-877A-7D1769602229}" name="Q6a - Calculator Tool email confirmation (tick box if Yes; blank if No)" dataDxfId="50"/>
    <tableColumn id="25" xr3:uid="{EFDBC099-384C-474B-B4D1-FB8C1C1716B4}" name="Q6b - Calculator Tool Time (minutes if Yes; blank if No)_x000a__x000a_Numeric values only — enter minutes." dataDxfId="49"/>
    <tableColumn id="39" xr3:uid="{F703FF11-D976-447A-ABFD-65514D1BFF53}" name="Endorsement confirmation (tick box)" dataDxfId="48"/>
    <tableColumn id="36" xr3:uid="{E9F9F62F-7DA4-4273-9F0F-BBBF67D4B744}" name="Details" dataDxfId="47">
      <calculatedColumnFormula>IF(COUNTA($A5:$C5,$E5:$Y5,$AA5)=0,"",IF(AND($A5&lt;&gt;"",$B5&lt;&gt;"",$C5&lt;&gt;"",$D5&lt;&gt;"",LEN(TRIM($E5))&gt;0,LEN(TRIM($F5))&gt;0,LEN(TRIM($G5))&gt;0,LEN(TRIM($H5))&gt;0,ISNUMBER($I5),$I5&gt;=DATE(2027,1,1),COUNTIFS('Service List'!$A$2:$A$188,$A5,'Service List'!$B$2:$B$188,$B5,'Service List'!$C$2:$C$188,$C5,'Service List'!$D$2:$D$188,$D5)&gt;0),"Complete","Action required"))</calculatedColumnFormula>
    </tableColumn>
    <tableColumn id="26" xr3:uid="{34707B63-C295-4492-9EE5-912EAA26DE19}" name="Q1" dataDxfId="46">
      <calculatedColumnFormula>IF(COUNTA($A5:$C5,$E5:$Y5,$AA5)=0,"",IF(OR($J5="Yes",$J5="No"),"Complete","Action required"))</calculatedColumnFormula>
    </tableColumn>
    <tableColumn id="27" xr3:uid="{8E516727-5FED-4E16-98EE-CC9E2134A9C5}" name="Q1a" dataDxfId="45">
      <calculatedColumnFormula>IF(COUNTA($A5:$C5,$E5:$Y5,$AA5)=0,"",IF($J5="","Action required",IF($J5="No",IF(ISNUMBER($K5),"Complete","Action required"),IF($J5="Yes",IF($K5="","Complete","Action required"),"Action required"))))</calculatedColumnFormula>
    </tableColumn>
    <tableColumn id="28" xr3:uid="{1B7A0CF3-0398-4D5E-8565-32E5C2609A80}" name="Q2" dataDxfId="44">
      <calculatedColumnFormula>IF(COUNTA($A5:$C5,$E5:$Y5,$AA5)=0,"",IF(OR($L5="Yes",$L5="No"),"Complete","Action required"))</calculatedColumnFormula>
    </tableColumn>
    <tableColumn id="29" xr3:uid="{BEE250A1-6675-48DB-9DD7-99590487388F}" name="Q2a" dataDxfId="43">
      <calculatedColumnFormula>IF(COUNTA($A5:$C5,$E5:$Y5,$AA5)=0,"",IF($L5="","Action required",IF($L5="No",IF(ISNUMBER($M5),"Complete","Action required"),IF($L5="Yes",IF($M5="","Complete","Action required"),"Action required"))))</calculatedColumnFormula>
    </tableColumn>
    <tableColumn id="30" xr3:uid="{0AD16989-265A-4A31-9062-34A56918DA63}" name="Q3" dataDxfId="42">
      <calculatedColumnFormula>IF(COUNTA($A5:$C5,$E5:$Y5,$AA5)=0,"",IF(AND(COUNTA($N5:$T5)=7,COUNTIF($N5:$T5,"Yes")&gt;=1,COUNTIF($N5:$T5,"Yes")+COUNTIF($N5:$T5,"No")+COUNTIF($N5:$T5,"Don't know")=7),"Complete","Action required"))</calculatedColumnFormula>
    </tableColumn>
    <tableColumn id="31" xr3:uid="{9F4AAA7A-5E25-4268-8F54-CA2085EA2FD0}" name="Q3a" dataDxfId="41">
      <calculatedColumnFormula>IF(COUNTA($A5:$C5,$E5:$Y5,$AA5)=0,"",IF($T5="","Action required",IF($T5="Yes",IF(AND(LEN(TRIM($U5))&gt;0,LEN($U5)&lt;=1000),"Complete","Action required"),IF(OR($T5="No",$T5="Don't know"),IF($U5="","Complete","Action required"),"Action required"))))</calculatedColumnFormula>
    </tableColumn>
    <tableColumn id="32" xr3:uid="{F2B9D671-B9A4-4896-AF62-0EB24D86CD49}" name="Q3b" dataDxfId="40">
      <calculatedColumnFormula array="1">IF(COUNTA($A5:$C5,$E5:$Y5,$AA5)=0,"",IF(AND(LEN(TRIM($V5))&gt;0,SUMPRODUCT(($N$4:$T$4=$V5)*($N5:$T5="Yes"))&gt;0),"Complete","Action required"))</calculatedColumnFormula>
    </tableColumn>
    <tableColumn id="41" xr3:uid="{DE7AA1C3-B4D8-4023-B641-C82715DF4C3E}" name="Q4" dataDxfId="39">
      <calculatedColumnFormula>IF(COUNTA($A5:$C5,$E5:$Y5,$AA5)=0,"",IF(AND(LEN(TRIM($W5))&gt;0,LEN($W5)&lt;=1000),"Complete","Action required"))</calculatedColumnFormula>
    </tableColumn>
    <tableColumn id="33" xr3:uid="{43CF798A-AC1B-4254-B57F-6D458B724853}" name="Q5" dataDxfId="38">
      <calculatedColumnFormula>IF(COUNTA($A5:$C5,$E5:$Y5,$AA5)=0,"",IF(AND(ISNUMBER($X5),$X5&gt;=0,$X5&lt;=1440),"Complete","Action required"))</calculatedColumnFormula>
    </tableColumn>
    <tableColumn id="34" xr3:uid="{65C0FCB4-6CBB-4E04-B9F5-7816D35C87A7}" name="Q6" dataDxfId="37">
      <calculatedColumnFormula>IF(COUNTA($A5:$C5,$E5:$Y5,$AA5)=0,"",IF(OR($Y5="Yes",$Y5="No"),"Complete","Action required"))</calculatedColumnFormula>
    </tableColumn>
    <tableColumn id="43" xr3:uid="{C63E4407-7CB0-42E2-A377-89CD9E405BC1}" name="Q6a" dataDxfId="36">
      <calculatedColumnFormula>IF(COUNTA($A5:$C5,$E5:$Y5,$AA5)=0,"",IF($Y5="Yes",IF($Z5=TRUE,"Complete","Action required"),IF($Y5="No",IF($Z5&lt;&gt;TRUE,"Complete","Action required"),"Action required")))</calculatedColumnFormula>
    </tableColumn>
    <tableColumn id="35" xr3:uid="{ED369D15-7721-46CE-8004-2F62A2DD8D70}" name="Q6b" dataDxfId="35">
      <calculatedColumnFormula>IF(COUNTA($A5:$C5,$E5:$Y5,$AA5)=0,"",IF($Y5="Yes",IF(AND(ISNUMBER($AA5),$AA5&gt;=0,$AA5&lt;=1440),"Complete","Action required"),IF($Y5="No",IF($AA5="","Complete","Action required"),"Action required")))</calculatedColumnFormula>
    </tableColumn>
    <tableColumn id="40" xr3:uid="{093838E1-9E8A-4596-AA73-110EC0AB1391}" name="Endorsement" dataDxfId="34">
      <calculatedColumnFormula>IF(COUNTA($A5:$C5,$E5:$Y5,$AA5)=0,"",IF($AB5=TRUE,"Complete","Action required"))</calculatedColumnFormula>
    </tableColumn>
    <tableColumn id="38" xr3:uid="{C2DBAA8D-D356-4523-81E3-C78015EF2527}" name="Overall Status" dataDxfId="33">
      <calculatedColumnFormula>IF(COUNTA($A5:$C5,$E5:$Y5,$AA5)=0,"",IF(COUNTIF($AC5:$AP5,"Action required")&gt;0,"Action required",IF(COUNTIF($AC5:$AP5,"Pending")&gt;0,"In progress","Ready to submit")))</calculatedColumnFormula>
    </tableColumn>
  </tableColumns>
  <tableStyleInfo name="TableStyleLight9"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704B1-BEAB-4701-A477-982084D3A63C}">
  <dimension ref="A1:E10"/>
  <sheetViews>
    <sheetView tabSelected="1" topLeftCell="B1" zoomScale="120" zoomScaleNormal="120" workbookViewId="0">
      <pane ySplit="2" topLeftCell="A3" activePane="bottomLeft" state="frozen"/>
      <selection pane="bottomLeft" activeCell="B6" sqref="B6:E6"/>
    </sheetView>
  </sheetViews>
  <sheetFormatPr defaultColWidth="0" defaultRowHeight="14.5" zeroHeight="1" x14ac:dyDescent="0.35"/>
  <cols>
    <col min="1" max="1" width="5.7265625" hidden="1" customWidth="1"/>
    <col min="2" max="4" width="36.453125" customWidth="1"/>
    <col min="5" max="5" width="60.54296875" customWidth="1"/>
    <col min="6" max="16384" width="8.7265625" hidden="1"/>
  </cols>
  <sheetData>
    <row r="1" spans="2:5" ht="25.5" customHeight="1" x14ac:dyDescent="0.35">
      <c r="B1" s="37" t="s">
        <v>576</v>
      </c>
      <c r="C1" s="38"/>
      <c r="D1" s="38"/>
      <c r="E1" s="38"/>
    </row>
    <row r="2" spans="2:5" ht="32.15" customHeight="1" x14ac:dyDescent="0.35">
      <c r="B2" s="40" t="s">
        <v>581</v>
      </c>
      <c r="C2" s="40"/>
      <c r="D2" s="40"/>
      <c r="E2" s="40"/>
    </row>
    <row r="3" spans="2:5" ht="24" customHeight="1" x14ac:dyDescent="0.35">
      <c r="B3" s="42" t="s">
        <v>264</v>
      </c>
      <c r="C3" s="42"/>
      <c r="D3" s="42"/>
      <c r="E3" s="42"/>
    </row>
    <row r="4" spans="2:5" ht="150" customHeight="1" x14ac:dyDescent="0.35">
      <c r="B4" s="41" t="s">
        <v>582</v>
      </c>
      <c r="C4" s="41"/>
      <c r="D4" s="41"/>
      <c r="E4" s="41"/>
    </row>
    <row r="5" spans="2:5" ht="24" customHeight="1" x14ac:dyDescent="0.35">
      <c r="B5" s="43" t="s">
        <v>586</v>
      </c>
      <c r="C5" s="43"/>
      <c r="D5" s="43"/>
      <c r="E5" s="43"/>
    </row>
    <row r="6" spans="2:5" ht="267" customHeight="1" x14ac:dyDescent="0.35">
      <c r="B6" s="41" t="s">
        <v>583</v>
      </c>
      <c r="C6" s="41"/>
      <c r="D6" s="41"/>
      <c r="E6" s="41"/>
    </row>
    <row r="7" spans="2:5" ht="225" customHeight="1" x14ac:dyDescent="0.35">
      <c r="B7" s="41" t="s">
        <v>575</v>
      </c>
      <c r="C7" s="41"/>
      <c r="D7" s="41"/>
      <c r="E7" s="41"/>
    </row>
    <row r="8" spans="2:5" ht="24" customHeight="1" x14ac:dyDescent="0.35">
      <c r="B8" s="44" t="s">
        <v>16</v>
      </c>
      <c r="C8" s="44"/>
      <c r="D8" s="44"/>
      <c r="E8" s="44"/>
    </row>
    <row r="9" spans="2:5" ht="307.5" customHeight="1" x14ac:dyDescent="0.35">
      <c r="B9" s="45" t="s">
        <v>585</v>
      </c>
      <c r="C9" s="46"/>
      <c r="D9" s="46"/>
      <c r="E9" s="47"/>
    </row>
    <row r="10" spans="2:5" ht="14.65" hidden="1" customHeight="1" x14ac:dyDescent="0.35">
      <c r="B10" s="39"/>
      <c r="C10" s="39"/>
      <c r="D10" s="39"/>
      <c r="E10" s="39"/>
    </row>
  </sheetData>
  <sheetProtection selectLockedCells="1" selectUnlockedCells="1"/>
  <mergeCells count="10">
    <mergeCell ref="B1:E1"/>
    <mergeCell ref="B10:E10"/>
    <mergeCell ref="B2:E2"/>
    <mergeCell ref="B4:E4"/>
    <mergeCell ref="B3:E3"/>
    <mergeCell ref="B5:E5"/>
    <mergeCell ref="B6:E6"/>
    <mergeCell ref="B8:E8"/>
    <mergeCell ref="B9:E9"/>
    <mergeCell ref="B7:E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EF173-2FFD-4068-9666-60F7B70999F1}">
  <dimension ref="A1:AQ150"/>
  <sheetViews>
    <sheetView zoomScale="90" zoomScaleNormal="90" workbookViewId="0">
      <pane xSplit="3" ySplit="4" topLeftCell="D5" activePane="bottomRight" state="frozen"/>
      <selection pane="topRight" activeCell="D1" sqref="D1"/>
      <selection pane="bottomLeft" activeCell="A5" sqref="A5"/>
      <selection pane="bottomRight" activeCell="A5" sqref="A5"/>
    </sheetView>
  </sheetViews>
  <sheetFormatPr defaultColWidth="0" defaultRowHeight="14.5" zeroHeight="1" x14ac:dyDescent="0.35"/>
  <cols>
    <col min="1" max="1" width="27.26953125" style="2" customWidth="1"/>
    <col min="2" max="2" width="38.7265625" style="2" customWidth="1"/>
    <col min="3" max="3" width="27" style="2" customWidth="1"/>
    <col min="4" max="4" width="19.453125" style="2" bestFit="1" customWidth="1"/>
    <col min="5" max="6" width="18.26953125" style="2" customWidth="1"/>
    <col min="7" max="7" width="26.6328125" style="25" customWidth="1"/>
    <col min="8" max="9" width="18.26953125" style="2" customWidth="1"/>
    <col min="10" max="10" width="19.26953125" style="2" customWidth="1"/>
    <col min="11" max="11" width="28.453125" style="2" customWidth="1"/>
    <col min="12" max="12" width="23.7265625" style="2" customWidth="1"/>
    <col min="13" max="13" width="25.54296875" style="2" customWidth="1"/>
    <col min="14" max="18" width="22.7265625" style="2" customWidth="1"/>
    <col min="19" max="19" width="26.26953125" style="2" customWidth="1"/>
    <col min="20" max="20" width="28.54296875" style="2" customWidth="1"/>
    <col min="21" max="21" width="46.26953125" style="2" customWidth="1"/>
    <col min="22" max="22" width="36.453125" style="2" customWidth="1"/>
    <col min="23" max="23" width="45.1796875" style="2" customWidth="1"/>
    <col min="24" max="24" width="48.26953125" style="2" customWidth="1"/>
    <col min="25" max="26" width="57.26953125" style="2" customWidth="1"/>
    <col min="27" max="28" width="51" style="2" customWidth="1"/>
    <col min="29" max="43" width="16.453125" customWidth="1"/>
    <col min="44" max="16384" width="8.7265625" hidden="1"/>
  </cols>
  <sheetData>
    <row r="1" spans="1:43" ht="21" customHeight="1" x14ac:dyDescent="0.35">
      <c r="A1" s="33" t="s">
        <v>584</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row>
    <row r="2" spans="1:43" ht="19.149999999999999" customHeight="1" thickBot="1" x14ac:dyDescent="0.4">
      <c r="A2" s="34" t="s">
        <v>580</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row>
    <row r="3" spans="1:43" ht="160.5" customHeight="1" x14ac:dyDescent="0.35">
      <c r="A3" s="27" t="s">
        <v>247</v>
      </c>
      <c r="B3" s="28"/>
      <c r="C3" s="28"/>
      <c r="D3" s="28"/>
      <c r="E3" s="28"/>
      <c r="F3" s="28"/>
      <c r="G3" s="28"/>
      <c r="H3" s="28"/>
      <c r="I3" s="29"/>
      <c r="J3" s="27" t="s">
        <v>553</v>
      </c>
      <c r="K3" s="28"/>
      <c r="L3" s="28"/>
      <c r="M3" s="29"/>
      <c r="N3" s="30" t="s">
        <v>554</v>
      </c>
      <c r="O3" s="31"/>
      <c r="P3" s="31"/>
      <c r="Q3" s="31"/>
      <c r="R3" s="31"/>
      <c r="S3" s="31"/>
      <c r="T3" s="32"/>
      <c r="U3" s="5" t="s">
        <v>579</v>
      </c>
      <c r="V3" s="5" t="s">
        <v>555</v>
      </c>
      <c r="W3" s="5" t="s">
        <v>558</v>
      </c>
      <c r="X3" s="5" t="s">
        <v>562</v>
      </c>
      <c r="Y3" s="5" t="s">
        <v>563</v>
      </c>
      <c r="Z3" s="5" t="s">
        <v>564</v>
      </c>
      <c r="AA3" s="5" t="s">
        <v>565</v>
      </c>
      <c r="AB3" s="5" t="s">
        <v>574</v>
      </c>
      <c r="AC3" s="35" t="s">
        <v>549</v>
      </c>
      <c r="AD3" s="36"/>
      <c r="AE3" s="36"/>
      <c r="AF3" s="36"/>
      <c r="AG3" s="36"/>
      <c r="AH3" s="36"/>
      <c r="AI3" s="36"/>
      <c r="AJ3" s="36"/>
      <c r="AK3" s="36"/>
      <c r="AL3" s="36"/>
      <c r="AM3" s="36"/>
      <c r="AN3" s="36"/>
      <c r="AO3" s="36"/>
      <c r="AP3" s="36"/>
      <c r="AQ3" s="36"/>
    </row>
    <row r="4" spans="1:43" s="23" customFormat="1" ht="72.5" x14ac:dyDescent="0.35">
      <c r="A4" s="24" t="s">
        <v>17</v>
      </c>
      <c r="B4" s="24" t="s">
        <v>265</v>
      </c>
      <c r="C4" s="24" t="s">
        <v>566</v>
      </c>
      <c r="D4" s="24" t="s">
        <v>548</v>
      </c>
      <c r="E4" s="24" t="s">
        <v>248</v>
      </c>
      <c r="F4" s="24" t="s">
        <v>249</v>
      </c>
      <c r="G4" s="24" t="s">
        <v>250</v>
      </c>
      <c r="H4" s="24" t="s">
        <v>14</v>
      </c>
      <c r="I4" s="24" t="s">
        <v>251</v>
      </c>
      <c r="J4" s="24" t="s">
        <v>252</v>
      </c>
      <c r="K4" s="24" t="s">
        <v>550</v>
      </c>
      <c r="L4" s="24" t="s">
        <v>258</v>
      </c>
      <c r="M4" s="24" t="s">
        <v>551</v>
      </c>
      <c r="N4" s="24" t="s">
        <v>3</v>
      </c>
      <c r="O4" s="24" t="s">
        <v>4</v>
      </c>
      <c r="P4" s="24" t="s">
        <v>5</v>
      </c>
      <c r="Q4" s="24" t="s">
        <v>6</v>
      </c>
      <c r="R4" s="24" t="s">
        <v>7</v>
      </c>
      <c r="S4" s="24" t="s">
        <v>8</v>
      </c>
      <c r="T4" s="24" t="s">
        <v>9</v>
      </c>
      <c r="U4" s="24" t="s">
        <v>578</v>
      </c>
      <c r="V4" s="24" t="s">
        <v>259</v>
      </c>
      <c r="W4" s="24" t="s">
        <v>577</v>
      </c>
      <c r="X4" s="24" t="s">
        <v>552</v>
      </c>
      <c r="Y4" s="24" t="s">
        <v>260</v>
      </c>
      <c r="Z4" s="24" t="s">
        <v>560</v>
      </c>
      <c r="AA4" s="24" t="s">
        <v>561</v>
      </c>
      <c r="AB4" s="24" t="s">
        <v>556</v>
      </c>
      <c r="AC4" s="24" t="s">
        <v>360</v>
      </c>
      <c r="AD4" s="24" t="s">
        <v>0</v>
      </c>
      <c r="AE4" s="24" t="s">
        <v>254</v>
      </c>
      <c r="AF4" s="24" t="s">
        <v>1</v>
      </c>
      <c r="AG4" s="24" t="s">
        <v>255</v>
      </c>
      <c r="AH4" s="24" t="s">
        <v>2</v>
      </c>
      <c r="AI4" s="24" t="s">
        <v>256</v>
      </c>
      <c r="AJ4" s="24" t="s">
        <v>257</v>
      </c>
      <c r="AK4" s="24" t="s">
        <v>10</v>
      </c>
      <c r="AL4" s="24" t="s">
        <v>11</v>
      </c>
      <c r="AM4" s="24" t="s">
        <v>15</v>
      </c>
      <c r="AN4" s="24" t="s">
        <v>361</v>
      </c>
      <c r="AO4" s="24" t="s">
        <v>559</v>
      </c>
      <c r="AP4" s="24" t="s">
        <v>557</v>
      </c>
      <c r="AQ4" s="24" t="s">
        <v>253</v>
      </c>
    </row>
    <row r="5" spans="1:43" ht="25.5" customHeight="1" x14ac:dyDescent="0.35">
      <c r="A5" s="7"/>
      <c r="B5" s="7"/>
      <c r="C5" s="8"/>
      <c r="D5" s="9" t="str">
        <f>IF(HorizontalReportTable[[#This Row],[MPS Name]]="","",IFERROR(_xlfn.XLOOKUP(HorizontalReportTable[[#This Row],[MPS Name]],'Service ID'!$C$2:$C$185,'Service ID'!$D$2:$D$185,""),""))</f>
        <v/>
      </c>
      <c r="E5" s="8"/>
      <c r="F5" s="7"/>
      <c r="G5" s="26"/>
      <c r="H5" s="4"/>
      <c r="I5" s="10"/>
      <c r="J5" s="7"/>
      <c r="K5" s="11"/>
      <c r="L5" s="7"/>
      <c r="M5" s="11"/>
      <c r="N5" s="7"/>
      <c r="O5" s="7"/>
      <c r="P5" s="7"/>
      <c r="Q5" s="7"/>
      <c r="R5" s="7"/>
      <c r="S5" s="7"/>
      <c r="T5" s="7"/>
      <c r="U5" s="6"/>
      <c r="V5" s="7"/>
      <c r="W5" s="7"/>
      <c r="X5" s="11"/>
      <c r="Y5" s="7"/>
      <c r="Z5" s="12" t="b">
        <v>0</v>
      </c>
      <c r="AA5" s="7"/>
      <c r="AB5" s="12" t="b">
        <v>0</v>
      </c>
      <c r="AC5" s="13" t="str">
        <f>IF(COUNTA($A5:$C5,$E5:$Y5,$AA5)=0,"",IF(AND($A5&lt;&gt;"",$B5&lt;&gt;"",$C5&lt;&gt;"",$D5&lt;&gt;"",LEN(TRIM($E5))&gt;0,LEN(TRIM($F5))&gt;0,LEN(TRIM($G5))&gt;0,LEN(TRIM($H5))&gt;0,ISNUMBER($I5),$I5&gt;=DATE(2027,1,1),COUNTIFS('Service List'!$A$2:$A$188,$A5,'Service List'!$B$2:$B$188,$B5,'Service List'!$C$2:$C$188,$C5,'Service List'!$D$2:$D$188,$D5)&gt;0),"Complete","Action required"))</f>
        <v/>
      </c>
      <c r="AD5" s="13" t="str">
        <f t="shared" ref="AD5" si="0">IF(COUNTA($A5:$C5,$E5:$Y5,$AA5)=0,"",IF(OR($J5="Yes",$J5="No"),"Complete","Action required"))</f>
        <v/>
      </c>
      <c r="AE5" s="13" t="str">
        <f t="shared" ref="AE5" si="1">IF(COUNTA($A5:$C5,$E5:$Y5,$AA5)=0,"",IF($J5="","Action required",IF($J5="No",IF(ISNUMBER($K5),"Complete","Action required"),IF($J5="Yes",IF($K5="","Complete","Action required"),"Action required"))))</f>
        <v/>
      </c>
      <c r="AF5" s="13" t="str">
        <f t="shared" ref="AF5" si="2">IF(COUNTA($A5:$C5,$E5:$Y5,$AA5)=0,"",IF(OR($L5="Yes",$L5="No"),"Complete","Action required"))</f>
        <v/>
      </c>
      <c r="AG5" s="13" t="str">
        <f t="shared" ref="AG5" si="3">IF(COUNTA($A5:$C5,$E5:$Y5,$AA5)=0,"",IF($L5="","Action required",IF($L5="No",IF(ISNUMBER($M5),"Complete","Action required"),IF($L5="Yes",IF($M5="","Complete","Action required"),"Action required"))))</f>
        <v/>
      </c>
      <c r="AH5" s="13" t="str">
        <f t="shared" ref="AH5" si="4">IF(COUNTA($A5:$C5,$E5:$Y5,$AA5)=0,"",IF(AND(COUNTA($N5:$T5)=7,COUNTIF($N5:$T5,"Yes")&gt;=1,COUNTIF($N5:$T5,"Yes")+COUNTIF($N5:$T5,"No")+COUNTIF($N5:$T5,"Don't know")=7),"Complete","Action required"))</f>
        <v/>
      </c>
      <c r="AI5" s="13" t="str">
        <f t="shared" ref="AI5" si="5">IF(COUNTA($A5:$C5,$E5:$Y5,$AA5)=0,"",IF($T5="","Action required",IF($T5="Yes",IF(AND(LEN(TRIM($U5))&gt;0,LEN($U5)&lt;=1000),"Complete","Action required"),IF(OR($T5="No",$T5="Don't know"),IF($U5="","Complete","Action required"),"Action required"))))</f>
        <v/>
      </c>
      <c r="AJ5" s="13" t="str" cm="1">
        <f t="array" ref="AJ5">IF(COUNTA($A5:$C5,$E5:$Y5,$AA5)=0,"",IF(AND(LEN(TRIM($V5))&gt;0,SUMPRODUCT(($N$4:$T$4=$V5)*($N5:$T5="Yes"))&gt;0),"Complete","Action required"))</f>
        <v/>
      </c>
      <c r="AK5" s="13" t="str">
        <f t="shared" ref="AK5" si="6">IF(COUNTA($A5:$C5,$E5:$Y5,$AA5)=0,"",IF(AND(LEN(TRIM($W5))&gt;0,LEN($W5)&lt;=1000),"Complete","Action required"))</f>
        <v/>
      </c>
      <c r="AL5" s="13" t="str">
        <f t="shared" ref="AL5" si="7">IF(COUNTA($A5:$C5,$E5:$Y5,$AA5)=0,"",IF(AND(ISNUMBER($X5),$X5&gt;=0,$X5&lt;=1440),"Complete","Action required"))</f>
        <v/>
      </c>
      <c r="AM5" s="13" t="str">
        <f t="shared" ref="AM5" si="8">IF(COUNTA($A5:$C5,$E5:$Y5,$AA5)=0,"",IF(OR($Y5="Yes",$Y5="No"),"Complete","Action required"))</f>
        <v/>
      </c>
      <c r="AN5" s="13" t="str">
        <f t="shared" ref="AN5" si="9">IF(COUNTA($A5:$C5,$E5:$Y5,$AA5)=0,"",IF($Y5="Yes",IF($Z5=TRUE,"Complete","Action required"),IF($Y5="No",IF($Z5&lt;&gt;TRUE,"Complete","Action required"),"Action required")))</f>
        <v/>
      </c>
      <c r="AO5" s="13" t="str">
        <f t="shared" ref="AO5" si="10">IF(COUNTA($A5:$C5,$E5:$Y5,$AA5)=0,"",IF($Y5="Yes",IF(AND(ISNUMBER($AA5),$AA5&gt;=0,$AA5&lt;=1440),"Complete","Action required"),IF($Y5="No",IF($AA5="","Complete","Action required"),"Action required")))</f>
        <v/>
      </c>
      <c r="AP5" s="13" t="str">
        <f t="shared" ref="AP5" si="11">IF(COUNTA($A5:$C5,$E5:$Y5,$AA5)=0,"",IF($AB5=TRUE,"Complete","Action required"))</f>
        <v/>
      </c>
      <c r="AQ5" s="13" t="str">
        <f t="shared" ref="AQ5" si="12">IF(COUNTA($A5:$C5,$E5:$Y5,$AA5)=0,"",IF(COUNTIF($AC5:$AP5,"Action required")&gt;0,"Action required",IF(COUNTIF($AC5:$AP5,"Pending")&gt;0,"In progress","Ready to submit")))</f>
        <v/>
      </c>
    </row>
    <row r="6" spans="1:43" ht="29.65" customHeight="1" x14ac:dyDescent="0.35">
      <c r="A6" s="14"/>
      <c r="B6" s="14"/>
      <c r="C6" s="15"/>
      <c r="D6" s="16" t="str">
        <f>IF(HorizontalReportTable[[#This Row],[MPS Name]]="","",IFERROR(_xlfn.XLOOKUP(HorizontalReportTable[[#This Row],[MPS Name]],'Service ID'!$C$2:$C$185,'Service ID'!$D$2:$D$185,""),""))</f>
        <v/>
      </c>
      <c r="E6" s="8"/>
      <c r="F6" s="7"/>
      <c r="H6" s="17"/>
      <c r="I6" s="10"/>
      <c r="J6" s="14"/>
      <c r="K6" s="18"/>
      <c r="L6" s="14"/>
      <c r="M6" s="18"/>
      <c r="N6" s="14"/>
      <c r="O6" s="14"/>
      <c r="P6" s="14"/>
      <c r="Q6" s="14"/>
      <c r="R6" s="14"/>
      <c r="S6" s="14"/>
      <c r="T6" s="14"/>
      <c r="U6" s="14"/>
      <c r="V6" s="14"/>
      <c r="W6" s="7"/>
      <c r="X6" s="18"/>
      <c r="Y6" s="14"/>
      <c r="Z6" s="19" t="b">
        <v>0</v>
      </c>
      <c r="AA6" s="14"/>
      <c r="AB6" s="19" t="b">
        <v>0</v>
      </c>
      <c r="AC6" s="20" t="str">
        <f>IF(COUNTA($A6:$C6,$E6:$Y6,$AA6)=0,"",IF(AND($A6&lt;&gt;"",$B6&lt;&gt;"",$C6&lt;&gt;"",$D6&lt;&gt;"",LEN(TRIM($E6))&gt;0,LEN(TRIM($F6))&gt;0,LEN(TRIM($G6))&gt;0,LEN(TRIM($H6))&gt;0,ISNUMBER($I6),$I6&gt;=DATE(2027,1,1),COUNTIFS('Service List'!$A$2:$A$188,$A6,'Service List'!$B$2:$B$188,$B6,'Service List'!$C$2:$C$188,$C6,'Service List'!$D$2:$D$188,$D6)&gt;0),"Complete","Action required"))</f>
        <v/>
      </c>
      <c r="AD6" s="20" t="str">
        <f t="shared" ref="AD6:AD121" si="13">IF(COUNTA($A6:$C6,$E6:$Y6,$AA6)=0,"",IF(OR($J6="Yes",$J6="No"),"Complete","Action required"))</f>
        <v/>
      </c>
      <c r="AE6" s="20" t="str">
        <f t="shared" ref="AE6:AE121" si="14">IF(COUNTA($A6:$C6,$E6:$Y6,$AA6)=0,"",IF($J6="","Action required",IF($J6="No",IF(ISNUMBER($K6),"Complete","Action required"),IF($J6="Yes",IF($K6="","Complete","Action required"),"Action required"))))</f>
        <v/>
      </c>
      <c r="AF6" s="20" t="str">
        <f t="shared" ref="AF6:AF121" si="15">IF(COUNTA($A6:$C6,$E6:$Y6,$AA6)=0,"",IF(OR($L6="Yes",$L6="No"),"Complete","Action required"))</f>
        <v/>
      </c>
      <c r="AG6" s="20" t="str">
        <f t="shared" ref="AG6:AG121" si="16">IF(COUNTA($A6:$C6,$E6:$Y6,$AA6)=0,"",IF($L6="","Action required",IF($L6="No",IF(ISNUMBER($M6),"Complete","Action required"),IF($L6="Yes",IF($M6="","Complete","Action required"),"Action required"))))</f>
        <v/>
      </c>
      <c r="AH6" s="20" t="str">
        <f t="shared" ref="AH6:AH121" si="17">IF(COUNTA($A6:$C6,$E6:$Y6,$AA6)=0,"",IF(AND(COUNTA($N6:$T6)=7,COUNTIF($N6:$T6,"Yes")&gt;=1,COUNTIF($N6:$T6,"Yes")+COUNTIF($N6:$T6,"No")+COUNTIF($N6:$T6,"Don't know")=7),"Complete","Action required"))</f>
        <v/>
      </c>
      <c r="AI6" s="20" t="str">
        <f t="shared" ref="AI6:AI121" si="18">IF(COUNTA($A6:$C6,$E6:$Y6,$AA6)=0,"",IF($T6="","Action required",IF($T6="Yes",IF(AND(LEN(TRIM($U6))&gt;0,LEN($U6)&lt;=1000),"Complete","Action required"),IF(OR($T6="No",$T6="Don't know"),IF($U6="","Complete","Action required"),"Action required"))))</f>
        <v/>
      </c>
      <c r="AJ6" s="20" t="str" cm="1">
        <f t="array" ref="AJ6">IF(COUNTA($A6:$C6,$E6:$Y6,$AA6)=0,"",IF(AND(LEN(TRIM($V6))&gt;0,SUMPRODUCT(($N$4:$T$4=$V6)*($N6:$T6="Yes"))&gt;0),"Complete","Action required"))</f>
        <v/>
      </c>
      <c r="AK6" s="20" t="str">
        <f t="shared" ref="AK6:AK121" si="19">IF(COUNTA($A6:$C6,$E6:$Y6,$AA6)=0,"",IF(AND(LEN(TRIM($W6))&gt;0,LEN($W6)&lt;=1000),"Complete","Action required"))</f>
        <v/>
      </c>
      <c r="AL6" s="20" t="str">
        <f t="shared" ref="AL6:AL121" si="20">IF(COUNTA($A6:$C6,$E6:$Y6,$AA6)=0,"",IF(AND(ISNUMBER($X6),$X6&gt;=0,$X6&lt;=1440),"Complete","Action required"))</f>
        <v/>
      </c>
      <c r="AM6" s="20" t="str">
        <f t="shared" ref="AM6:AM121" si="21">IF(COUNTA($A6:$C6,$E6:$Y6,$AA6)=0,"",IF(OR($Y6="Yes",$Y6="No"),"Complete","Action required"))</f>
        <v/>
      </c>
      <c r="AN6" s="20" t="str">
        <f t="shared" ref="AN6:AN121" si="22">IF(COUNTA($A6:$C6,$E6:$Y6,$AA6)=0,"",IF($Y6="Yes",IF($Z6=TRUE,"Complete","Action required"),IF($Y6="No",IF($Z6&lt;&gt;TRUE,"Complete","Action required"),"Action required")))</f>
        <v/>
      </c>
      <c r="AO6" s="20" t="str">
        <f t="shared" ref="AO6:AO121" si="23">IF(COUNTA($A6:$C6,$E6:$Y6,$AA6)=0,"",IF($Y6="Yes",IF(AND(ISNUMBER($AA6),$AA6&gt;=0,$AA6&lt;=1440),"Complete","Action required"),IF($Y6="No",IF($AA6="","Complete","Action required"),"Action required")))</f>
        <v/>
      </c>
      <c r="AP6" s="20" t="str">
        <f t="shared" ref="AP6:AP121" si="24">IF(COUNTA($A6:$C6,$E6:$Y6,$AA6)=0,"",IF($AB6=TRUE,"Complete","Action required"))</f>
        <v/>
      </c>
      <c r="AQ6" s="20" t="str">
        <f t="shared" ref="AQ6:AQ121" si="25">IF(COUNTA($A6:$C6,$E6:$Y6,$AA6)=0,"",IF(COUNTIF($AC6:$AP6,"Action required")&gt;0,"Action required",IF(COUNTIF($AC6:$AP6,"Pending")&gt;0,"In progress","Ready to submit")))</f>
        <v/>
      </c>
    </row>
    <row r="7" spans="1:43" ht="32.65" customHeight="1" x14ac:dyDescent="0.35">
      <c r="A7" s="14"/>
      <c r="B7" s="14"/>
      <c r="C7" s="15"/>
      <c r="D7" s="16" t="str">
        <f>IF(HorizontalReportTable[[#This Row],[MPS Name]]="","",IFERROR(_xlfn.XLOOKUP(HorizontalReportTable[[#This Row],[MPS Name]],'Service ID'!$C$2:$C$185,'Service ID'!$D$2:$D$185,""),""))</f>
        <v/>
      </c>
      <c r="E7" s="8"/>
      <c r="F7" s="14"/>
      <c r="H7" s="17"/>
      <c r="I7" s="10"/>
      <c r="J7" s="14"/>
      <c r="K7" s="18"/>
      <c r="L7" s="14"/>
      <c r="M7" s="18"/>
      <c r="N7" s="14"/>
      <c r="O7" s="14"/>
      <c r="P7" s="14"/>
      <c r="Q7" s="14"/>
      <c r="R7" s="14"/>
      <c r="S7" s="14"/>
      <c r="T7" s="14"/>
      <c r="U7" s="14"/>
      <c r="V7" s="14"/>
      <c r="W7" s="7"/>
      <c r="X7" s="18"/>
      <c r="Y7" s="14"/>
      <c r="Z7" s="19" t="b">
        <v>0</v>
      </c>
      <c r="AA7" s="14"/>
      <c r="AB7" s="19" t="b">
        <v>0</v>
      </c>
      <c r="AC7" s="20" t="str">
        <f>IF(COUNTA($A7:$C7,$E7:$Y7,$AA7)=0,"",IF(AND($A7&lt;&gt;"",$B7&lt;&gt;"",$C7&lt;&gt;"",$D7&lt;&gt;"",LEN(TRIM($E7))&gt;0,LEN(TRIM($F7))&gt;0,LEN(TRIM($G7))&gt;0,LEN(TRIM($H7))&gt;0,ISNUMBER($I7),$I7&gt;=DATE(2027,1,1),COUNTIFS('Service List'!$A$2:$A$188,$A7,'Service List'!$B$2:$B$188,$B7,'Service List'!$C$2:$C$188,$C7,'Service List'!$D$2:$D$188,$D7)&gt;0),"Complete","Action required"))</f>
        <v/>
      </c>
      <c r="AD7" s="20" t="str">
        <f t="shared" si="13"/>
        <v/>
      </c>
      <c r="AE7" s="20" t="str">
        <f t="shared" si="14"/>
        <v/>
      </c>
      <c r="AF7" s="20" t="str">
        <f t="shared" si="15"/>
        <v/>
      </c>
      <c r="AG7" s="20" t="str">
        <f t="shared" si="16"/>
        <v/>
      </c>
      <c r="AH7" s="20" t="str">
        <f t="shared" si="17"/>
        <v/>
      </c>
      <c r="AI7" s="20" t="str">
        <f t="shared" si="18"/>
        <v/>
      </c>
      <c r="AJ7" s="20" t="str" cm="1">
        <f t="array" ref="AJ7">IF(COUNTA($A7:$C7,$E7:$Y7,$AA7)=0,"",IF(AND(LEN(TRIM($V7))&gt;0,SUMPRODUCT(($N$4:$T$4=$V7)*($N7:$T7="Yes"))&gt;0),"Complete","Action required"))</f>
        <v/>
      </c>
      <c r="AK7" s="20" t="str">
        <f t="shared" si="19"/>
        <v/>
      </c>
      <c r="AL7" s="20" t="str">
        <f t="shared" si="20"/>
        <v/>
      </c>
      <c r="AM7" s="20" t="str">
        <f t="shared" si="21"/>
        <v/>
      </c>
      <c r="AN7" s="20" t="str">
        <f t="shared" si="22"/>
        <v/>
      </c>
      <c r="AO7" s="20" t="str">
        <f t="shared" si="23"/>
        <v/>
      </c>
      <c r="AP7" s="20" t="str">
        <f t="shared" si="24"/>
        <v/>
      </c>
      <c r="AQ7" s="20" t="str">
        <f t="shared" si="25"/>
        <v/>
      </c>
    </row>
    <row r="8" spans="1:43" ht="26.65" customHeight="1" x14ac:dyDescent="0.35">
      <c r="A8" s="14"/>
      <c r="B8" s="14"/>
      <c r="C8" s="15"/>
      <c r="D8" s="16" t="str">
        <f>IF(HorizontalReportTable[[#This Row],[MPS Name]]="","",IFERROR(_xlfn.XLOOKUP(HorizontalReportTable[[#This Row],[MPS Name]],'Service ID'!$C$2:$C$185,'Service ID'!$D$2:$D$185,""),""))</f>
        <v/>
      </c>
      <c r="E8" s="15"/>
      <c r="F8" s="14"/>
      <c r="H8" s="21"/>
      <c r="I8" s="22"/>
      <c r="J8" s="14"/>
      <c r="K8" s="18"/>
      <c r="L8" s="14"/>
      <c r="M8" s="18"/>
      <c r="N8" s="14"/>
      <c r="O8" s="14"/>
      <c r="P8" s="14"/>
      <c r="Q8" s="14"/>
      <c r="R8" s="14"/>
      <c r="S8" s="14"/>
      <c r="T8" s="14"/>
      <c r="U8" s="14"/>
      <c r="V8" s="14"/>
      <c r="W8" s="14"/>
      <c r="X8" s="18"/>
      <c r="Y8" s="14"/>
      <c r="Z8" s="19" t="b">
        <v>0</v>
      </c>
      <c r="AA8" s="14"/>
      <c r="AB8" s="19" t="b">
        <v>0</v>
      </c>
      <c r="AC8" s="20" t="str">
        <f>IF(COUNTA($A8:$C8,$E8:$Y8,$AA8)=0,"",IF(AND($A8&lt;&gt;"",$B8&lt;&gt;"",$C8&lt;&gt;"",$D8&lt;&gt;"",LEN(TRIM($E8))&gt;0,LEN(TRIM($F8))&gt;0,LEN(TRIM($G8))&gt;0,LEN(TRIM($H8))&gt;0,ISNUMBER($I8),$I8&gt;=DATE(2027,1,1),COUNTIFS('Service List'!$A$2:$A$188,$A8,'Service List'!$B$2:$B$188,$B8,'Service List'!$C$2:$C$188,$C8,'Service List'!$D$2:$D$188,$D8)&gt;0),"Complete","Action required"))</f>
        <v/>
      </c>
      <c r="AD8" s="20" t="str">
        <f t="shared" si="13"/>
        <v/>
      </c>
      <c r="AE8" s="20" t="str">
        <f t="shared" si="14"/>
        <v/>
      </c>
      <c r="AF8" s="20" t="str">
        <f t="shared" si="15"/>
        <v/>
      </c>
      <c r="AG8" s="20" t="str">
        <f t="shared" si="16"/>
        <v/>
      </c>
      <c r="AH8" s="20" t="str">
        <f t="shared" si="17"/>
        <v/>
      </c>
      <c r="AI8" s="20" t="str">
        <f t="shared" si="18"/>
        <v/>
      </c>
      <c r="AJ8" s="20" t="str" cm="1">
        <f t="array" ref="AJ8">IF(COUNTA($A8:$C8,$E8:$Y8,$AA8)=0,"",IF(AND(LEN(TRIM($V8))&gt;0,SUMPRODUCT(($N$4:$T$4=$V8)*($N8:$T8="Yes"))&gt;0),"Complete","Action required"))</f>
        <v/>
      </c>
      <c r="AK8" s="20" t="str">
        <f t="shared" si="19"/>
        <v/>
      </c>
      <c r="AL8" s="20" t="str">
        <f t="shared" si="20"/>
        <v/>
      </c>
      <c r="AM8" s="20" t="str">
        <f t="shared" si="21"/>
        <v/>
      </c>
      <c r="AN8" s="20" t="str">
        <f t="shared" si="22"/>
        <v/>
      </c>
      <c r="AO8" s="20" t="str">
        <f t="shared" si="23"/>
        <v/>
      </c>
      <c r="AP8" s="20" t="str">
        <f t="shared" si="24"/>
        <v/>
      </c>
      <c r="AQ8" s="20" t="str">
        <f t="shared" si="25"/>
        <v/>
      </c>
    </row>
    <row r="9" spans="1:43" ht="18" customHeight="1" x14ac:dyDescent="0.35">
      <c r="A9" s="14"/>
      <c r="B9" s="14"/>
      <c r="C9" s="15"/>
      <c r="D9" s="16" t="str">
        <f>IF(HorizontalReportTable[[#This Row],[MPS Name]]="","",IFERROR(_xlfn.XLOOKUP(HorizontalReportTable[[#This Row],[MPS Name]],'Service ID'!$C$2:$C$185,'Service ID'!$D$2:$D$185,""),""))</f>
        <v/>
      </c>
      <c r="E9" s="15"/>
      <c r="F9" s="14"/>
      <c r="H9" s="21"/>
      <c r="I9" s="22"/>
      <c r="J9" s="14"/>
      <c r="K9" s="18"/>
      <c r="L9" s="14"/>
      <c r="M9" s="18"/>
      <c r="N9" s="14"/>
      <c r="O9" s="14"/>
      <c r="P9" s="14"/>
      <c r="Q9" s="14"/>
      <c r="R9" s="14"/>
      <c r="S9" s="14"/>
      <c r="T9" s="14"/>
      <c r="U9" s="14"/>
      <c r="V9" s="14"/>
      <c r="W9" s="14"/>
      <c r="X9" s="18"/>
      <c r="Y9" s="14"/>
      <c r="Z9" s="19" t="b">
        <v>0</v>
      </c>
      <c r="AA9" s="14"/>
      <c r="AB9" s="19" t="b">
        <v>0</v>
      </c>
      <c r="AC9" s="20" t="str">
        <f>IF(COUNTA($A9:$C9,$E9:$Y9,$AA9)=0,"",IF(AND($A9&lt;&gt;"",$B9&lt;&gt;"",$C9&lt;&gt;"",$D9&lt;&gt;"",LEN(TRIM($E9))&gt;0,LEN(TRIM($F9))&gt;0,LEN(TRIM($G9))&gt;0,LEN(TRIM($H9))&gt;0,ISNUMBER($I9),$I9&gt;=DATE(2027,1,1),COUNTIFS('Service List'!$A$2:$A$188,$A9,'Service List'!$B$2:$B$188,$B9,'Service List'!$C$2:$C$188,$C9,'Service List'!$D$2:$D$188,$D9)&gt;0),"Complete","Action required"))</f>
        <v/>
      </c>
      <c r="AD9" s="20" t="str">
        <f t="shared" si="13"/>
        <v/>
      </c>
      <c r="AE9" s="20" t="str">
        <f t="shared" si="14"/>
        <v/>
      </c>
      <c r="AF9" s="20" t="str">
        <f t="shared" si="15"/>
        <v/>
      </c>
      <c r="AG9" s="20" t="str">
        <f t="shared" si="16"/>
        <v/>
      </c>
      <c r="AH9" s="20" t="str">
        <f t="shared" si="17"/>
        <v/>
      </c>
      <c r="AI9" s="20" t="str">
        <f t="shared" si="18"/>
        <v/>
      </c>
      <c r="AJ9" s="20" t="str" cm="1">
        <f t="array" ref="AJ9">IF(COUNTA($A9:$C9,$E9:$Y9,$AA9)=0,"",IF(AND(LEN(TRIM($V9))&gt;0,SUMPRODUCT(($N$4:$T$4=$V9)*($N9:$T9="Yes"))&gt;0),"Complete","Action required"))</f>
        <v/>
      </c>
      <c r="AK9" s="20" t="str">
        <f t="shared" si="19"/>
        <v/>
      </c>
      <c r="AL9" s="20" t="str">
        <f t="shared" si="20"/>
        <v/>
      </c>
      <c r="AM9" s="20" t="str">
        <f t="shared" si="21"/>
        <v/>
      </c>
      <c r="AN9" s="20" t="str">
        <f t="shared" si="22"/>
        <v/>
      </c>
      <c r="AO9" s="20" t="str">
        <f t="shared" si="23"/>
        <v/>
      </c>
      <c r="AP9" s="20" t="str">
        <f t="shared" si="24"/>
        <v/>
      </c>
      <c r="AQ9" s="20" t="str">
        <f t="shared" si="25"/>
        <v/>
      </c>
    </row>
    <row r="10" spans="1:43" ht="18" customHeight="1" x14ac:dyDescent="0.35">
      <c r="A10" s="14"/>
      <c r="B10" s="14"/>
      <c r="C10" s="15"/>
      <c r="D10" s="16" t="str">
        <f>IF(HorizontalReportTable[[#This Row],[MPS Name]]="","",IFERROR(_xlfn.XLOOKUP(HorizontalReportTable[[#This Row],[MPS Name]],'Service ID'!$C$2:$C$185,'Service ID'!$D$2:$D$185,""),""))</f>
        <v/>
      </c>
      <c r="E10" s="15"/>
      <c r="F10" s="14"/>
      <c r="H10" s="21"/>
      <c r="I10" s="22"/>
      <c r="J10" s="14"/>
      <c r="K10" s="18"/>
      <c r="L10" s="14"/>
      <c r="M10" s="18"/>
      <c r="N10" s="14"/>
      <c r="O10" s="14"/>
      <c r="P10" s="14"/>
      <c r="Q10" s="14"/>
      <c r="R10" s="14"/>
      <c r="S10" s="14"/>
      <c r="T10" s="14"/>
      <c r="U10" s="14"/>
      <c r="V10" s="14"/>
      <c r="W10" s="14"/>
      <c r="X10" s="18"/>
      <c r="Y10" s="14"/>
      <c r="Z10" s="19" t="b">
        <v>0</v>
      </c>
      <c r="AA10" s="14"/>
      <c r="AB10" s="19" t="b">
        <v>0</v>
      </c>
      <c r="AC10" s="20" t="str">
        <f>IF(COUNTA($A10:$C10,$E10:$Y10,$AA10)=0,"",IF(AND($A10&lt;&gt;"",$B10&lt;&gt;"",$C10&lt;&gt;"",$D10&lt;&gt;"",LEN(TRIM($E10))&gt;0,LEN(TRIM($F10))&gt;0,LEN(TRIM($G10))&gt;0,LEN(TRIM($H10))&gt;0,ISNUMBER($I10),$I10&gt;=DATE(2027,1,1),COUNTIFS('Service List'!$A$2:$A$188,$A10,'Service List'!$B$2:$B$188,$B10,'Service List'!$C$2:$C$188,$C10,'Service List'!$D$2:$D$188,$D10)&gt;0),"Complete","Action required"))</f>
        <v/>
      </c>
      <c r="AD10" s="20" t="str">
        <f t="shared" si="13"/>
        <v/>
      </c>
      <c r="AE10" s="20" t="str">
        <f t="shared" si="14"/>
        <v/>
      </c>
      <c r="AF10" s="20" t="str">
        <f t="shared" si="15"/>
        <v/>
      </c>
      <c r="AG10" s="20" t="str">
        <f t="shared" si="16"/>
        <v/>
      </c>
      <c r="AH10" s="20" t="str">
        <f t="shared" si="17"/>
        <v/>
      </c>
      <c r="AI10" s="20" t="str">
        <f t="shared" si="18"/>
        <v/>
      </c>
      <c r="AJ10" s="20" t="str" cm="1">
        <f t="array" ref="AJ10">IF(COUNTA($A10:$C10,$E10:$Y10,$AA10)=0,"",IF(AND(LEN(TRIM($V10))&gt;0,SUMPRODUCT(($N$4:$T$4=$V10)*($N10:$T10="Yes"))&gt;0),"Complete","Action required"))</f>
        <v/>
      </c>
      <c r="AK10" s="20" t="str">
        <f t="shared" si="19"/>
        <v/>
      </c>
      <c r="AL10" s="20" t="str">
        <f t="shared" si="20"/>
        <v/>
      </c>
      <c r="AM10" s="20" t="str">
        <f t="shared" si="21"/>
        <v/>
      </c>
      <c r="AN10" s="20" t="str">
        <f t="shared" si="22"/>
        <v/>
      </c>
      <c r="AO10" s="20" t="str">
        <f t="shared" si="23"/>
        <v/>
      </c>
      <c r="AP10" s="20" t="str">
        <f t="shared" si="24"/>
        <v/>
      </c>
      <c r="AQ10" s="20" t="str">
        <f t="shared" si="25"/>
        <v/>
      </c>
    </row>
    <row r="11" spans="1:43" ht="18" customHeight="1" x14ac:dyDescent="0.35">
      <c r="A11" s="14"/>
      <c r="B11" s="14"/>
      <c r="C11" s="15"/>
      <c r="D11" s="16" t="str">
        <f>IF(HorizontalReportTable[[#This Row],[MPS Name]]="","",IFERROR(_xlfn.XLOOKUP(HorizontalReportTable[[#This Row],[MPS Name]],'Service ID'!$C$2:$C$185,'Service ID'!$D$2:$D$185,""),""))</f>
        <v/>
      </c>
      <c r="E11" s="15"/>
      <c r="F11" s="14"/>
      <c r="H11" s="21"/>
      <c r="I11" s="22"/>
      <c r="J11" s="14"/>
      <c r="K11" s="18"/>
      <c r="L11" s="14"/>
      <c r="M11" s="18"/>
      <c r="N11" s="14"/>
      <c r="O11" s="14"/>
      <c r="P11" s="14"/>
      <c r="Q11" s="14"/>
      <c r="R11" s="14"/>
      <c r="S11" s="14"/>
      <c r="T11" s="14"/>
      <c r="U11" s="14"/>
      <c r="V11" s="14"/>
      <c r="W11" s="14"/>
      <c r="X11" s="18"/>
      <c r="Y11" s="14"/>
      <c r="Z11" s="19" t="b">
        <v>0</v>
      </c>
      <c r="AA11" s="14"/>
      <c r="AB11" s="19" t="b">
        <v>0</v>
      </c>
      <c r="AC11" s="20" t="str">
        <f>IF(COUNTA($A11:$C11,$E11:$Y11,$AA11)=0,"",IF(AND($A11&lt;&gt;"",$B11&lt;&gt;"",$C11&lt;&gt;"",$D11&lt;&gt;"",LEN(TRIM($E11))&gt;0,LEN(TRIM($F11))&gt;0,LEN(TRIM($G11))&gt;0,LEN(TRIM($H11))&gt;0,ISNUMBER($I11),$I11&gt;=DATE(2027,1,1),COUNTIFS('Service List'!$A$2:$A$188,$A11,'Service List'!$B$2:$B$188,$B11,'Service List'!$C$2:$C$188,$C11,'Service List'!$D$2:$D$188,$D11)&gt;0),"Complete","Action required"))</f>
        <v/>
      </c>
      <c r="AD11" s="20" t="str">
        <f t="shared" si="13"/>
        <v/>
      </c>
      <c r="AE11" s="20" t="str">
        <f t="shared" si="14"/>
        <v/>
      </c>
      <c r="AF11" s="20" t="str">
        <f t="shared" si="15"/>
        <v/>
      </c>
      <c r="AG11" s="20" t="str">
        <f t="shared" si="16"/>
        <v/>
      </c>
      <c r="AH11" s="20" t="str">
        <f t="shared" si="17"/>
        <v/>
      </c>
      <c r="AI11" s="20" t="str">
        <f t="shared" si="18"/>
        <v/>
      </c>
      <c r="AJ11" s="20" t="str" cm="1">
        <f t="array" ref="AJ11">IF(COUNTA($A11:$C11,$E11:$Y11,$AA11)=0,"",IF(AND(LEN(TRIM($V11))&gt;0,SUMPRODUCT(($N$4:$T$4=$V11)*($N11:$T11="Yes"))&gt;0),"Complete","Action required"))</f>
        <v/>
      </c>
      <c r="AK11" s="20" t="str">
        <f t="shared" si="19"/>
        <v/>
      </c>
      <c r="AL11" s="20" t="str">
        <f t="shared" si="20"/>
        <v/>
      </c>
      <c r="AM11" s="20" t="str">
        <f t="shared" si="21"/>
        <v/>
      </c>
      <c r="AN11" s="20" t="str">
        <f t="shared" si="22"/>
        <v/>
      </c>
      <c r="AO11" s="20" t="str">
        <f t="shared" si="23"/>
        <v/>
      </c>
      <c r="AP11" s="20" t="str">
        <f t="shared" si="24"/>
        <v/>
      </c>
      <c r="AQ11" s="20" t="str">
        <f t="shared" si="25"/>
        <v/>
      </c>
    </row>
    <row r="12" spans="1:43" ht="18" customHeight="1" x14ac:dyDescent="0.35">
      <c r="A12" s="14"/>
      <c r="B12" s="14"/>
      <c r="C12" s="15"/>
      <c r="D12" s="16" t="str">
        <f>IF(HorizontalReportTable[[#This Row],[MPS Name]]="","",IFERROR(_xlfn.XLOOKUP(HorizontalReportTable[[#This Row],[MPS Name]],'Service ID'!$C$2:$C$185,'Service ID'!$D$2:$D$185,""),""))</f>
        <v/>
      </c>
      <c r="E12" s="15"/>
      <c r="F12" s="14"/>
      <c r="H12" s="21"/>
      <c r="I12" s="22"/>
      <c r="J12" s="14"/>
      <c r="K12" s="18"/>
      <c r="L12" s="14"/>
      <c r="M12" s="18"/>
      <c r="N12" s="14"/>
      <c r="O12" s="14"/>
      <c r="P12" s="14"/>
      <c r="Q12" s="14"/>
      <c r="R12" s="14"/>
      <c r="S12" s="14"/>
      <c r="T12" s="14"/>
      <c r="U12" s="14"/>
      <c r="V12" s="14"/>
      <c r="W12" s="14"/>
      <c r="X12" s="18"/>
      <c r="Y12" s="14"/>
      <c r="Z12" s="19" t="b">
        <v>0</v>
      </c>
      <c r="AA12" s="14"/>
      <c r="AB12" s="19" t="b">
        <v>0</v>
      </c>
      <c r="AC12" s="20" t="str">
        <f>IF(COUNTA($A12:$C12,$E12:$Y12,$AA12)=0,"",IF(AND($A12&lt;&gt;"",$B12&lt;&gt;"",$C12&lt;&gt;"",$D12&lt;&gt;"",LEN(TRIM($E12))&gt;0,LEN(TRIM($F12))&gt;0,LEN(TRIM($G12))&gt;0,LEN(TRIM($H12))&gt;0,ISNUMBER($I12),$I12&gt;=DATE(2027,1,1),COUNTIFS('Service List'!$A$2:$A$188,$A12,'Service List'!$B$2:$B$188,$B12,'Service List'!$C$2:$C$188,$C12,'Service List'!$D$2:$D$188,$D12)&gt;0),"Complete","Action required"))</f>
        <v/>
      </c>
      <c r="AD12" s="20" t="str">
        <f t="shared" si="13"/>
        <v/>
      </c>
      <c r="AE12" s="20" t="str">
        <f t="shared" si="14"/>
        <v/>
      </c>
      <c r="AF12" s="20" t="str">
        <f t="shared" si="15"/>
        <v/>
      </c>
      <c r="AG12" s="20" t="str">
        <f t="shared" si="16"/>
        <v/>
      </c>
      <c r="AH12" s="20" t="str">
        <f t="shared" si="17"/>
        <v/>
      </c>
      <c r="AI12" s="20" t="str">
        <f t="shared" si="18"/>
        <v/>
      </c>
      <c r="AJ12" s="20" t="str" cm="1">
        <f t="array" ref="AJ12">IF(COUNTA($A12:$C12,$E12:$Y12,$AA12)=0,"",IF(AND(LEN(TRIM($V12))&gt;0,SUMPRODUCT(($N$4:$T$4=$V12)*($N12:$T12="Yes"))&gt;0),"Complete","Action required"))</f>
        <v/>
      </c>
      <c r="AK12" s="20" t="str">
        <f t="shared" si="19"/>
        <v/>
      </c>
      <c r="AL12" s="20" t="str">
        <f t="shared" si="20"/>
        <v/>
      </c>
      <c r="AM12" s="20" t="str">
        <f t="shared" si="21"/>
        <v/>
      </c>
      <c r="AN12" s="20" t="str">
        <f t="shared" si="22"/>
        <v/>
      </c>
      <c r="AO12" s="20" t="str">
        <f t="shared" si="23"/>
        <v/>
      </c>
      <c r="AP12" s="20" t="str">
        <f t="shared" si="24"/>
        <v/>
      </c>
      <c r="AQ12" s="20" t="str">
        <f t="shared" si="25"/>
        <v/>
      </c>
    </row>
    <row r="13" spans="1:43" ht="18" customHeight="1" x14ac:dyDescent="0.35">
      <c r="A13" s="14"/>
      <c r="B13" s="14"/>
      <c r="C13" s="15"/>
      <c r="D13" s="16" t="str">
        <f>IF(HorizontalReportTable[[#This Row],[MPS Name]]="","",IFERROR(_xlfn.XLOOKUP(HorizontalReportTable[[#This Row],[MPS Name]],'Service ID'!$C$2:$C$185,'Service ID'!$D$2:$D$185,""),""))</f>
        <v/>
      </c>
      <c r="E13" s="15"/>
      <c r="F13" s="14"/>
      <c r="H13" s="21"/>
      <c r="I13" s="22"/>
      <c r="J13" s="14"/>
      <c r="K13" s="18"/>
      <c r="L13" s="14"/>
      <c r="M13" s="18"/>
      <c r="N13" s="14"/>
      <c r="O13" s="14"/>
      <c r="P13" s="14"/>
      <c r="Q13" s="14"/>
      <c r="R13" s="14"/>
      <c r="S13" s="14"/>
      <c r="T13" s="14"/>
      <c r="U13" s="14"/>
      <c r="V13" s="14"/>
      <c r="W13" s="14"/>
      <c r="X13" s="18"/>
      <c r="Y13" s="14"/>
      <c r="Z13" s="19" t="b">
        <v>0</v>
      </c>
      <c r="AA13" s="14"/>
      <c r="AB13" s="19" t="b">
        <v>0</v>
      </c>
      <c r="AC13" s="20" t="str">
        <f>IF(COUNTA($A13:$C13,$E13:$Y13,$AA13)=0,"",IF(AND($A13&lt;&gt;"",$B13&lt;&gt;"",$C13&lt;&gt;"",$D13&lt;&gt;"",LEN(TRIM($E13))&gt;0,LEN(TRIM($F13))&gt;0,LEN(TRIM($G13))&gt;0,LEN(TRIM($H13))&gt;0,ISNUMBER($I13),$I13&gt;=DATE(2027,1,1),COUNTIFS('Service List'!$A$2:$A$188,$A13,'Service List'!$B$2:$B$188,$B13,'Service List'!$C$2:$C$188,$C13,'Service List'!$D$2:$D$188,$D13)&gt;0),"Complete","Action required"))</f>
        <v/>
      </c>
      <c r="AD13" s="20" t="str">
        <f t="shared" si="13"/>
        <v/>
      </c>
      <c r="AE13" s="20" t="str">
        <f t="shared" si="14"/>
        <v/>
      </c>
      <c r="AF13" s="20" t="str">
        <f t="shared" si="15"/>
        <v/>
      </c>
      <c r="AG13" s="20" t="str">
        <f t="shared" si="16"/>
        <v/>
      </c>
      <c r="AH13" s="20" t="str">
        <f t="shared" si="17"/>
        <v/>
      </c>
      <c r="AI13" s="20" t="str">
        <f t="shared" si="18"/>
        <v/>
      </c>
      <c r="AJ13" s="20" t="str" cm="1">
        <f t="array" ref="AJ13">IF(COUNTA($A13:$C13,$E13:$Y13,$AA13)=0,"",IF(AND(LEN(TRIM($V13))&gt;0,SUMPRODUCT(($N$4:$T$4=$V13)*($N13:$T13="Yes"))&gt;0),"Complete","Action required"))</f>
        <v/>
      </c>
      <c r="AK13" s="20" t="str">
        <f t="shared" si="19"/>
        <v/>
      </c>
      <c r="AL13" s="20" t="str">
        <f t="shared" si="20"/>
        <v/>
      </c>
      <c r="AM13" s="20" t="str">
        <f t="shared" si="21"/>
        <v/>
      </c>
      <c r="AN13" s="20" t="str">
        <f t="shared" si="22"/>
        <v/>
      </c>
      <c r="AO13" s="20" t="str">
        <f t="shared" si="23"/>
        <v/>
      </c>
      <c r="AP13" s="20" t="str">
        <f t="shared" si="24"/>
        <v/>
      </c>
      <c r="AQ13" s="20" t="str">
        <f t="shared" si="25"/>
        <v/>
      </c>
    </row>
    <row r="14" spans="1:43" ht="18" customHeight="1" x14ac:dyDescent="0.35">
      <c r="A14" s="14"/>
      <c r="B14" s="14"/>
      <c r="C14" s="15"/>
      <c r="D14" s="16" t="str">
        <f>IF(HorizontalReportTable[[#This Row],[MPS Name]]="","",IFERROR(_xlfn.XLOOKUP(HorizontalReportTable[[#This Row],[MPS Name]],'Service ID'!$C$2:$C$185,'Service ID'!$D$2:$D$185,""),""))</f>
        <v/>
      </c>
      <c r="E14" s="15"/>
      <c r="F14" s="14"/>
      <c r="H14" s="21"/>
      <c r="I14" s="22"/>
      <c r="J14" s="14"/>
      <c r="K14" s="18"/>
      <c r="L14" s="14"/>
      <c r="M14" s="18"/>
      <c r="N14" s="14"/>
      <c r="O14" s="14"/>
      <c r="P14" s="14"/>
      <c r="Q14" s="14"/>
      <c r="R14" s="14"/>
      <c r="S14" s="14"/>
      <c r="T14" s="14"/>
      <c r="U14" s="14"/>
      <c r="V14" s="14"/>
      <c r="W14" s="14"/>
      <c r="X14" s="18"/>
      <c r="Y14" s="14"/>
      <c r="Z14" s="19" t="b">
        <v>0</v>
      </c>
      <c r="AA14" s="14"/>
      <c r="AB14" s="19" t="b">
        <v>0</v>
      </c>
      <c r="AC14" s="20" t="str">
        <f>IF(COUNTA($A14:$C14,$E14:$Y14,$AA14)=0,"",IF(AND($A14&lt;&gt;"",$B14&lt;&gt;"",$C14&lt;&gt;"",$D14&lt;&gt;"",LEN(TRIM($E14))&gt;0,LEN(TRIM($F14))&gt;0,LEN(TRIM($G14))&gt;0,LEN(TRIM($H14))&gt;0,ISNUMBER($I14),$I14&gt;=DATE(2027,1,1),COUNTIFS('Service List'!$A$2:$A$188,$A14,'Service List'!$B$2:$B$188,$B14,'Service List'!$C$2:$C$188,$C14,'Service List'!$D$2:$D$188,$D14)&gt;0),"Complete","Action required"))</f>
        <v/>
      </c>
      <c r="AD14" s="20" t="str">
        <f t="shared" si="13"/>
        <v/>
      </c>
      <c r="AE14" s="20" t="str">
        <f t="shared" si="14"/>
        <v/>
      </c>
      <c r="AF14" s="20" t="str">
        <f t="shared" si="15"/>
        <v/>
      </c>
      <c r="AG14" s="20" t="str">
        <f t="shared" si="16"/>
        <v/>
      </c>
      <c r="AH14" s="20" t="str">
        <f t="shared" si="17"/>
        <v/>
      </c>
      <c r="AI14" s="20" t="str">
        <f t="shared" si="18"/>
        <v/>
      </c>
      <c r="AJ14" s="20" t="str" cm="1">
        <f t="array" ref="AJ14">IF(COUNTA($A14:$C14,$E14:$Y14,$AA14)=0,"",IF(AND(LEN(TRIM($V14))&gt;0,SUMPRODUCT(($N$4:$T$4=$V14)*($N14:$T14="Yes"))&gt;0),"Complete","Action required"))</f>
        <v/>
      </c>
      <c r="AK14" s="20" t="str">
        <f t="shared" si="19"/>
        <v/>
      </c>
      <c r="AL14" s="20" t="str">
        <f t="shared" si="20"/>
        <v/>
      </c>
      <c r="AM14" s="20" t="str">
        <f t="shared" si="21"/>
        <v/>
      </c>
      <c r="AN14" s="20" t="str">
        <f t="shared" si="22"/>
        <v/>
      </c>
      <c r="AO14" s="20" t="str">
        <f t="shared" si="23"/>
        <v/>
      </c>
      <c r="AP14" s="20" t="str">
        <f t="shared" si="24"/>
        <v/>
      </c>
      <c r="AQ14" s="20" t="str">
        <f t="shared" si="25"/>
        <v/>
      </c>
    </row>
    <row r="15" spans="1:43" ht="18" customHeight="1" x14ac:dyDescent="0.35">
      <c r="A15" s="14"/>
      <c r="B15" s="14"/>
      <c r="C15" s="15"/>
      <c r="D15" s="16" t="str">
        <f>IF(HorizontalReportTable[[#This Row],[MPS Name]]="","",IFERROR(_xlfn.XLOOKUP(HorizontalReportTable[[#This Row],[MPS Name]],'Service ID'!$C$2:$C$185,'Service ID'!$D$2:$D$185,""),""))</f>
        <v/>
      </c>
      <c r="E15" s="15"/>
      <c r="F15" s="14"/>
      <c r="H15" s="21"/>
      <c r="I15" s="22"/>
      <c r="J15" s="14"/>
      <c r="K15" s="18"/>
      <c r="L15" s="14"/>
      <c r="M15" s="18"/>
      <c r="N15" s="14"/>
      <c r="O15" s="14"/>
      <c r="P15" s="14"/>
      <c r="Q15" s="14"/>
      <c r="R15" s="14"/>
      <c r="S15" s="14"/>
      <c r="T15" s="14"/>
      <c r="U15" s="14"/>
      <c r="V15" s="14"/>
      <c r="W15" s="14"/>
      <c r="X15" s="18"/>
      <c r="Y15" s="14"/>
      <c r="Z15" s="19" t="b">
        <v>0</v>
      </c>
      <c r="AA15" s="14"/>
      <c r="AB15" s="19" t="b">
        <v>0</v>
      </c>
      <c r="AC15" s="20" t="str">
        <f>IF(COUNTA($A15:$C15,$E15:$Y15,$AA15)=0,"",IF(AND($A15&lt;&gt;"",$B15&lt;&gt;"",$C15&lt;&gt;"",$D15&lt;&gt;"",LEN(TRIM($E15))&gt;0,LEN(TRIM($F15))&gt;0,LEN(TRIM($G15))&gt;0,LEN(TRIM($H15))&gt;0,ISNUMBER($I15),$I15&gt;=DATE(2027,1,1),COUNTIFS('Service List'!$A$2:$A$188,$A15,'Service List'!$B$2:$B$188,$B15,'Service List'!$C$2:$C$188,$C15,'Service List'!$D$2:$D$188,$D15)&gt;0),"Complete","Action required"))</f>
        <v/>
      </c>
      <c r="AD15" s="20" t="str">
        <f t="shared" si="13"/>
        <v/>
      </c>
      <c r="AE15" s="20" t="str">
        <f t="shared" si="14"/>
        <v/>
      </c>
      <c r="AF15" s="20" t="str">
        <f t="shared" si="15"/>
        <v/>
      </c>
      <c r="AG15" s="20" t="str">
        <f t="shared" si="16"/>
        <v/>
      </c>
      <c r="AH15" s="20" t="str">
        <f t="shared" si="17"/>
        <v/>
      </c>
      <c r="AI15" s="20" t="str">
        <f t="shared" si="18"/>
        <v/>
      </c>
      <c r="AJ15" s="20" t="str" cm="1">
        <f t="array" ref="AJ15">IF(COUNTA($A15:$C15,$E15:$Y15,$AA15)=0,"",IF(AND(LEN(TRIM($V15))&gt;0,SUMPRODUCT(($N$4:$T$4=$V15)*($N15:$T15="Yes"))&gt;0),"Complete","Action required"))</f>
        <v/>
      </c>
      <c r="AK15" s="20" t="str">
        <f t="shared" si="19"/>
        <v/>
      </c>
      <c r="AL15" s="20" t="str">
        <f t="shared" si="20"/>
        <v/>
      </c>
      <c r="AM15" s="20" t="str">
        <f t="shared" si="21"/>
        <v/>
      </c>
      <c r="AN15" s="20" t="str">
        <f t="shared" si="22"/>
        <v/>
      </c>
      <c r="AO15" s="20" t="str">
        <f t="shared" si="23"/>
        <v/>
      </c>
      <c r="AP15" s="20" t="str">
        <f t="shared" si="24"/>
        <v/>
      </c>
      <c r="AQ15" s="20" t="str">
        <f t="shared" si="25"/>
        <v/>
      </c>
    </row>
    <row r="16" spans="1:43" ht="18" customHeight="1" x14ac:dyDescent="0.35">
      <c r="A16" s="14"/>
      <c r="B16" s="14"/>
      <c r="C16" s="15"/>
      <c r="D16" s="16" t="str">
        <f>IF(HorizontalReportTable[[#This Row],[MPS Name]]="","",IFERROR(_xlfn.XLOOKUP(HorizontalReportTable[[#This Row],[MPS Name]],'Service ID'!$C$2:$C$185,'Service ID'!$D$2:$D$185,""),""))</f>
        <v/>
      </c>
      <c r="E16" s="15"/>
      <c r="F16" s="14"/>
      <c r="H16" s="21"/>
      <c r="I16" s="22"/>
      <c r="J16" s="14"/>
      <c r="K16" s="18"/>
      <c r="L16" s="14"/>
      <c r="M16" s="18"/>
      <c r="N16" s="14"/>
      <c r="O16" s="14"/>
      <c r="P16" s="14"/>
      <c r="Q16" s="14"/>
      <c r="R16" s="14"/>
      <c r="S16" s="14"/>
      <c r="T16" s="14"/>
      <c r="U16" s="14"/>
      <c r="V16" s="14"/>
      <c r="W16" s="14"/>
      <c r="X16" s="18"/>
      <c r="Y16" s="14"/>
      <c r="Z16" s="19" t="b">
        <v>0</v>
      </c>
      <c r="AA16" s="14"/>
      <c r="AB16" s="19" t="b">
        <v>0</v>
      </c>
      <c r="AC16" s="20" t="str">
        <f>IF(COUNTA($A16:$C16,$E16:$Y16,$AA16)=0,"",IF(AND($A16&lt;&gt;"",$B16&lt;&gt;"",$C16&lt;&gt;"",$D16&lt;&gt;"",LEN(TRIM($E16))&gt;0,LEN(TRIM($F16))&gt;0,LEN(TRIM($G16))&gt;0,LEN(TRIM($H16))&gt;0,ISNUMBER($I16),$I16&gt;=DATE(2027,1,1),COUNTIFS('Service List'!$A$2:$A$188,$A16,'Service List'!$B$2:$B$188,$B16,'Service List'!$C$2:$C$188,$C16,'Service List'!$D$2:$D$188,$D16)&gt;0),"Complete","Action required"))</f>
        <v/>
      </c>
      <c r="AD16" s="20" t="str">
        <f t="shared" si="13"/>
        <v/>
      </c>
      <c r="AE16" s="20" t="str">
        <f t="shared" si="14"/>
        <v/>
      </c>
      <c r="AF16" s="20" t="str">
        <f t="shared" si="15"/>
        <v/>
      </c>
      <c r="AG16" s="20" t="str">
        <f t="shared" si="16"/>
        <v/>
      </c>
      <c r="AH16" s="20" t="str">
        <f t="shared" si="17"/>
        <v/>
      </c>
      <c r="AI16" s="20" t="str">
        <f t="shared" si="18"/>
        <v/>
      </c>
      <c r="AJ16" s="20" t="str" cm="1">
        <f t="array" ref="AJ16">IF(COUNTA($A16:$C16,$E16:$Y16,$AA16)=0,"",IF(AND(LEN(TRIM($V16))&gt;0,SUMPRODUCT(($N$4:$T$4=$V16)*($N16:$T16="Yes"))&gt;0),"Complete","Action required"))</f>
        <v/>
      </c>
      <c r="AK16" s="20" t="str">
        <f t="shared" si="19"/>
        <v/>
      </c>
      <c r="AL16" s="20" t="str">
        <f t="shared" si="20"/>
        <v/>
      </c>
      <c r="AM16" s="20" t="str">
        <f t="shared" si="21"/>
        <v/>
      </c>
      <c r="AN16" s="20" t="str">
        <f t="shared" si="22"/>
        <v/>
      </c>
      <c r="AO16" s="20" t="str">
        <f t="shared" si="23"/>
        <v/>
      </c>
      <c r="AP16" s="20" t="str">
        <f t="shared" si="24"/>
        <v/>
      </c>
      <c r="AQ16" s="20" t="str">
        <f t="shared" si="25"/>
        <v/>
      </c>
    </row>
    <row r="17" spans="1:43" ht="18" customHeight="1" x14ac:dyDescent="0.35">
      <c r="A17" s="14"/>
      <c r="B17" s="14"/>
      <c r="C17" s="15"/>
      <c r="D17" s="16" t="str">
        <f>IF(HorizontalReportTable[[#This Row],[MPS Name]]="","",IFERROR(_xlfn.XLOOKUP(HorizontalReportTable[[#This Row],[MPS Name]],'Service ID'!$C$2:$C$185,'Service ID'!$D$2:$D$185,""),""))</f>
        <v/>
      </c>
      <c r="E17" s="15"/>
      <c r="F17" s="14"/>
      <c r="H17" s="21"/>
      <c r="I17" s="22"/>
      <c r="J17" s="14"/>
      <c r="K17" s="18"/>
      <c r="L17" s="14"/>
      <c r="M17" s="18"/>
      <c r="N17" s="14"/>
      <c r="O17" s="14"/>
      <c r="P17" s="14"/>
      <c r="Q17" s="14"/>
      <c r="R17" s="14"/>
      <c r="S17" s="14"/>
      <c r="T17" s="14"/>
      <c r="U17" s="14"/>
      <c r="V17" s="14"/>
      <c r="W17" s="14"/>
      <c r="X17" s="18"/>
      <c r="Y17" s="14"/>
      <c r="Z17" s="19" t="b">
        <v>0</v>
      </c>
      <c r="AA17" s="14"/>
      <c r="AB17" s="19" t="b">
        <v>0</v>
      </c>
      <c r="AC17" s="20" t="str">
        <f>IF(COUNTA($A17:$C17,$E17:$Y17,$AA17)=0,"",IF(AND($A17&lt;&gt;"",$B17&lt;&gt;"",$C17&lt;&gt;"",$D17&lt;&gt;"",LEN(TRIM($E17))&gt;0,LEN(TRIM($F17))&gt;0,LEN(TRIM($G17))&gt;0,LEN(TRIM($H17))&gt;0,ISNUMBER($I17),$I17&gt;=DATE(2027,1,1),COUNTIFS('Service List'!$A$2:$A$188,$A17,'Service List'!$B$2:$B$188,$B17,'Service List'!$C$2:$C$188,$C17,'Service List'!$D$2:$D$188,$D17)&gt;0),"Complete","Action required"))</f>
        <v/>
      </c>
      <c r="AD17" s="20" t="str">
        <f t="shared" si="13"/>
        <v/>
      </c>
      <c r="AE17" s="20" t="str">
        <f t="shared" si="14"/>
        <v/>
      </c>
      <c r="AF17" s="20" t="str">
        <f t="shared" si="15"/>
        <v/>
      </c>
      <c r="AG17" s="20" t="str">
        <f t="shared" si="16"/>
        <v/>
      </c>
      <c r="AH17" s="20" t="str">
        <f t="shared" si="17"/>
        <v/>
      </c>
      <c r="AI17" s="20" t="str">
        <f t="shared" si="18"/>
        <v/>
      </c>
      <c r="AJ17" s="20" t="str" cm="1">
        <f t="array" ref="AJ17">IF(COUNTA($A17:$C17,$E17:$Y17,$AA17)=0,"",IF(AND(LEN(TRIM($V17))&gt;0,SUMPRODUCT(($N$4:$T$4=$V17)*($N17:$T17="Yes"))&gt;0),"Complete","Action required"))</f>
        <v/>
      </c>
      <c r="AK17" s="20" t="str">
        <f t="shared" si="19"/>
        <v/>
      </c>
      <c r="AL17" s="20" t="str">
        <f t="shared" si="20"/>
        <v/>
      </c>
      <c r="AM17" s="20" t="str">
        <f t="shared" si="21"/>
        <v/>
      </c>
      <c r="AN17" s="20" t="str">
        <f t="shared" si="22"/>
        <v/>
      </c>
      <c r="AO17" s="20" t="str">
        <f t="shared" si="23"/>
        <v/>
      </c>
      <c r="AP17" s="20" t="str">
        <f t="shared" si="24"/>
        <v/>
      </c>
      <c r="AQ17" s="20" t="str">
        <f t="shared" si="25"/>
        <v/>
      </c>
    </row>
    <row r="18" spans="1:43" ht="18" customHeight="1" x14ac:dyDescent="0.35">
      <c r="A18" s="14"/>
      <c r="B18" s="14"/>
      <c r="C18" s="15"/>
      <c r="D18" s="16" t="str">
        <f>IF(HorizontalReportTable[[#This Row],[MPS Name]]="","",IFERROR(_xlfn.XLOOKUP(HorizontalReportTable[[#This Row],[MPS Name]],'Service ID'!$C$2:$C$185,'Service ID'!$D$2:$D$185,""),""))</f>
        <v/>
      </c>
      <c r="E18" s="15"/>
      <c r="F18" s="14"/>
      <c r="H18" s="21"/>
      <c r="I18" s="22"/>
      <c r="J18" s="14"/>
      <c r="K18" s="18"/>
      <c r="L18" s="14"/>
      <c r="M18" s="18"/>
      <c r="N18" s="14"/>
      <c r="O18" s="14"/>
      <c r="P18" s="14"/>
      <c r="Q18" s="14"/>
      <c r="R18" s="14"/>
      <c r="S18" s="14"/>
      <c r="T18" s="14"/>
      <c r="U18" s="14"/>
      <c r="V18" s="14"/>
      <c r="W18" s="14"/>
      <c r="X18" s="18"/>
      <c r="Y18" s="14"/>
      <c r="Z18" s="19" t="b">
        <v>0</v>
      </c>
      <c r="AA18" s="14"/>
      <c r="AB18" s="19" t="b">
        <v>0</v>
      </c>
      <c r="AC18" s="20" t="str">
        <f>IF(COUNTA($A18:$C18,$E18:$Y18,$AA18)=0,"",IF(AND($A18&lt;&gt;"",$B18&lt;&gt;"",$C18&lt;&gt;"",$D18&lt;&gt;"",LEN(TRIM($E18))&gt;0,LEN(TRIM($F18))&gt;0,LEN(TRIM($G18))&gt;0,LEN(TRIM($H18))&gt;0,ISNUMBER($I18),$I18&gt;=DATE(2027,1,1),COUNTIFS('Service List'!$A$2:$A$188,$A18,'Service List'!$B$2:$B$188,$B18,'Service List'!$C$2:$C$188,$C18,'Service List'!$D$2:$D$188,$D18)&gt;0),"Complete","Action required"))</f>
        <v/>
      </c>
      <c r="AD18" s="20" t="str">
        <f t="shared" si="13"/>
        <v/>
      </c>
      <c r="AE18" s="20" t="str">
        <f t="shared" si="14"/>
        <v/>
      </c>
      <c r="AF18" s="20" t="str">
        <f t="shared" si="15"/>
        <v/>
      </c>
      <c r="AG18" s="20" t="str">
        <f t="shared" si="16"/>
        <v/>
      </c>
      <c r="AH18" s="20" t="str">
        <f t="shared" si="17"/>
        <v/>
      </c>
      <c r="AI18" s="20" t="str">
        <f t="shared" si="18"/>
        <v/>
      </c>
      <c r="AJ18" s="20" t="str" cm="1">
        <f t="array" ref="AJ18">IF(COUNTA($A18:$C18,$E18:$Y18,$AA18)=0,"",IF(AND(LEN(TRIM($V18))&gt;0,SUMPRODUCT(($N$4:$T$4=$V18)*($N18:$T18="Yes"))&gt;0),"Complete","Action required"))</f>
        <v/>
      </c>
      <c r="AK18" s="20" t="str">
        <f t="shared" si="19"/>
        <v/>
      </c>
      <c r="AL18" s="20" t="str">
        <f t="shared" si="20"/>
        <v/>
      </c>
      <c r="AM18" s="20" t="str">
        <f t="shared" si="21"/>
        <v/>
      </c>
      <c r="AN18" s="20" t="str">
        <f t="shared" si="22"/>
        <v/>
      </c>
      <c r="AO18" s="20" t="str">
        <f t="shared" si="23"/>
        <v/>
      </c>
      <c r="AP18" s="20" t="str">
        <f t="shared" si="24"/>
        <v/>
      </c>
      <c r="AQ18" s="20" t="str">
        <f t="shared" si="25"/>
        <v/>
      </c>
    </row>
    <row r="19" spans="1:43" ht="18" customHeight="1" x14ac:dyDescent="0.35">
      <c r="A19" s="14"/>
      <c r="B19" s="14"/>
      <c r="C19" s="15"/>
      <c r="D19" s="16" t="str">
        <f>IF(HorizontalReportTable[[#This Row],[MPS Name]]="","",IFERROR(_xlfn.XLOOKUP(HorizontalReportTable[[#This Row],[MPS Name]],'Service ID'!$C$2:$C$185,'Service ID'!$D$2:$D$185,""),""))</f>
        <v/>
      </c>
      <c r="E19" s="15"/>
      <c r="F19" s="14"/>
      <c r="H19" s="21"/>
      <c r="I19" s="22"/>
      <c r="J19" s="14"/>
      <c r="K19" s="18"/>
      <c r="L19" s="14"/>
      <c r="M19" s="18"/>
      <c r="N19" s="14"/>
      <c r="O19" s="14"/>
      <c r="P19" s="14"/>
      <c r="Q19" s="14"/>
      <c r="R19" s="14"/>
      <c r="S19" s="14"/>
      <c r="T19" s="14"/>
      <c r="U19" s="14"/>
      <c r="V19" s="14"/>
      <c r="W19" s="14"/>
      <c r="X19" s="18"/>
      <c r="Y19" s="14"/>
      <c r="Z19" s="19" t="b">
        <v>0</v>
      </c>
      <c r="AA19" s="14"/>
      <c r="AB19" s="19" t="b">
        <v>0</v>
      </c>
      <c r="AC19" s="20" t="str">
        <f>IF(COUNTA($A19:$C19,$E19:$Y19,$AA19)=0,"",IF(AND($A19&lt;&gt;"",$B19&lt;&gt;"",$C19&lt;&gt;"",$D19&lt;&gt;"",LEN(TRIM($E19))&gt;0,LEN(TRIM($F19))&gt;0,LEN(TRIM($G19))&gt;0,LEN(TRIM($H19))&gt;0,ISNUMBER($I19),$I19&gt;=DATE(2027,1,1),COUNTIFS('Service List'!$A$2:$A$188,$A19,'Service List'!$B$2:$B$188,$B19,'Service List'!$C$2:$C$188,$C19,'Service List'!$D$2:$D$188,$D19)&gt;0),"Complete","Action required"))</f>
        <v/>
      </c>
      <c r="AD19" s="20" t="str">
        <f t="shared" si="13"/>
        <v/>
      </c>
      <c r="AE19" s="20" t="str">
        <f t="shared" si="14"/>
        <v/>
      </c>
      <c r="AF19" s="20" t="str">
        <f t="shared" si="15"/>
        <v/>
      </c>
      <c r="AG19" s="20" t="str">
        <f t="shared" si="16"/>
        <v/>
      </c>
      <c r="AH19" s="20" t="str">
        <f t="shared" si="17"/>
        <v/>
      </c>
      <c r="AI19" s="20" t="str">
        <f t="shared" si="18"/>
        <v/>
      </c>
      <c r="AJ19" s="20" t="str" cm="1">
        <f t="array" ref="AJ19">IF(COUNTA($A19:$C19,$E19:$Y19,$AA19)=0,"",IF(AND(LEN(TRIM($V19))&gt;0,SUMPRODUCT(($N$4:$T$4=$V19)*($N19:$T19="Yes"))&gt;0),"Complete","Action required"))</f>
        <v/>
      </c>
      <c r="AK19" s="20" t="str">
        <f t="shared" si="19"/>
        <v/>
      </c>
      <c r="AL19" s="20" t="str">
        <f t="shared" si="20"/>
        <v/>
      </c>
      <c r="AM19" s="20" t="str">
        <f t="shared" si="21"/>
        <v/>
      </c>
      <c r="AN19" s="20" t="str">
        <f t="shared" si="22"/>
        <v/>
      </c>
      <c r="AO19" s="20" t="str">
        <f t="shared" si="23"/>
        <v/>
      </c>
      <c r="AP19" s="20" t="str">
        <f t="shared" si="24"/>
        <v/>
      </c>
      <c r="AQ19" s="20" t="str">
        <f t="shared" si="25"/>
        <v/>
      </c>
    </row>
    <row r="20" spans="1:43" ht="18" customHeight="1" x14ac:dyDescent="0.35">
      <c r="A20" s="14"/>
      <c r="B20" s="14"/>
      <c r="C20" s="15"/>
      <c r="D20" s="16" t="str">
        <f>IF(HorizontalReportTable[[#This Row],[MPS Name]]="","",IFERROR(_xlfn.XLOOKUP(HorizontalReportTable[[#This Row],[MPS Name]],'Service ID'!$C$2:$C$185,'Service ID'!$D$2:$D$185,""),""))</f>
        <v/>
      </c>
      <c r="E20" s="15"/>
      <c r="F20" s="14"/>
      <c r="H20" s="21"/>
      <c r="I20" s="22"/>
      <c r="J20" s="14"/>
      <c r="K20" s="18"/>
      <c r="L20" s="14"/>
      <c r="M20" s="18"/>
      <c r="N20" s="14"/>
      <c r="O20" s="14"/>
      <c r="P20" s="14"/>
      <c r="Q20" s="14"/>
      <c r="R20" s="14"/>
      <c r="S20" s="14"/>
      <c r="T20" s="14"/>
      <c r="U20" s="14"/>
      <c r="V20" s="14"/>
      <c r="W20" s="14"/>
      <c r="X20" s="18"/>
      <c r="Y20" s="14"/>
      <c r="Z20" s="19" t="b">
        <v>0</v>
      </c>
      <c r="AA20" s="14"/>
      <c r="AB20" s="19" t="b">
        <v>0</v>
      </c>
      <c r="AC20" s="20" t="str">
        <f>IF(COUNTA($A20:$C20,$E20:$Y20,$AA20)=0,"",IF(AND($A20&lt;&gt;"",$B20&lt;&gt;"",$C20&lt;&gt;"",$D20&lt;&gt;"",LEN(TRIM($E20))&gt;0,LEN(TRIM($F20))&gt;0,LEN(TRIM($G20))&gt;0,LEN(TRIM($H20))&gt;0,ISNUMBER($I20),$I20&gt;=DATE(2027,1,1),COUNTIFS('Service List'!$A$2:$A$188,$A20,'Service List'!$B$2:$B$188,$B20,'Service List'!$C$2:$C$188,$C20,'Service List'!$D$2:$D$188,$D20)&gt;0),"Complete","Action required"))</f>
        <v/>
      </c>
      <c r="AD20" s="20" t="str">
        <f t="shared" si="13"/>
        <v/>
      </c>
      <c r="AE20" s="20" t="str">
        <f t="shared" si="14"/>
        <v/>
      </c>
      <c r="AF20" s="20" t="str">
        <f t="shared" si="15"/>
        <v/>
      </c>
      <c r="AG20" s="20" t="str">
        <f t="shared" si="16"/>
        <v/>
      </c>
      <c r="AH20" s="20" t="str">
        <f t="shared" si="17"/>
        <v/>
      </c>
      <c r="AI20" s="20" t="str">
        <f t="shared" si="18"/>
        <v/>
      </c>
      <c r="AJ20" s="20" t="str" cm="1">
        <f t="array" ref="AJ20">IF(COUNTA($A20:$C20,$E20:$Y20,$AA20)=0,"",IF(AND(LEN(TRIM($V20))&gt;0,SUMPRODUCT(($N$4:$T$4=$V20)*($N20:$T20="Yes"))&gt;0),"Complete","Action required"))</f>
        <v/>
      </c>
      <c r="AK20" s="20" t="str">
        <f t="shared" si="19"/>
        <v/>
      </c>
      <c r="AL20" s="20" t="str">
        <f t="shared" si="20"/>
        <v/>
      </c>
      <c r="AM20" s="20" t="str">
        <f t="shared" si="21"/>
        <v/>
      </c>
      <c r="AN20" s="20" t="str">
        <f t="shared" si="22"/>
        <v/>
      </c>
      <c r="AO20" s="20" t="str">
        <f t="shared" si="23"/>
        <v/>
      </c>
      <c r="AP20" s="20" t="str">
        <f t="shared" si="24"/>
        <v/>
      </c>
      <c r="AQ20" s="20" t="str">
        <f t="shared" si="25"/>
        <v/>
      </c>
    </row>
    <row r="21" spans="1:43" ht="18" customHeight="1" x14ac:dyDescent="0.35">
      <c r="A21" s="14"/>
      <c r="B21" s="14"/>
      <c r="C21" s="15"/>
      <c r="D21" s="16" t="str">
        <f>IF(HorizontalReportTable[[#This Row],[MPS Name]]="","",IFERROR(_xlfn.XLOOKUP(HorizontalReportTable[[#This Row],[MPS Name]],'Service ID'!$C$2:$C$185,'Service ID'!$D$2:$D$185,""),""))</f>
        <v/>
      </c>
      <c r="E21" s="15"/>
      <c r="F21" s="14"/>
      <c r="H21" s="21"/>
      <c r="I21" s="22"/>
      <c r="J21" s="14"/>
      <c r="K21" s="18"/>
      <c r="L21" s="14"/>
      <c r="M21" s="18"/>
      <c r="N21" s="14"/>
      <c r="O21" s="14"/>
      <c r="P21" s="14"/>
      <c r="Q21" s="14"/>
      <c r="R21" s="14"/>
      <c r="S21" s="14"/>
      <c r="T21" s="14"/>
      <c r="U21" s="14"/>
      <c r="V21" s="14"/>
      <c r="W21" s="14"/>
      <c r="X21" s="18"/>
      <c r="Y21" s="14"/>
      <c r="Z21" s="19" t="b">
        <v>0</v>
      </c>
      <c r="AA21" s="14"/>
      <c r="AB21" s="19" t="b">
        <v>0</v>
      </c>
      <c r="AC21" s="20" t="str">
        <f>IF(COUNTA($A21:$C21,$E21:$Y21,$AA21)=0,"",IF(AND($A21&lt;&gt;"",$B21&lt;&gt;"",$C21&lt;&gt;"",$D21&lt;&gt;"",LEN(TRIM($E21))&gt;0,LEN(TRIM($F21))&gt;0,LEN(TRIM($G21))&gt;0,LEN(TRIM($H21))&gt;0,ISNUMBER($I21),$I21&gt;=DATE(2027,1,1),COUNTIFS('Service List'!$A$2:$A$188,$A21,'Service List'!$B$2:$B$188,$B21,'Service List'!$C$2:$C$188,$C21,'Service List'!$D$2:$D$188,$D21)&gt;0),"Complete","Action required"))</f>
        <v/>
      </c>
      <c r="AD21" s="20" t="str">
        <f t="shared" si="13"/>
        <v/>
      </c>
      <c r="AE21" s="20" t="str">
        <f t="shared" si="14"/>
        <v/>
      </c>
      <c r="AF21" s="20" t="str">
        <f t="shared" si="15"/>
        <v/>
      </c>
      <c r="AG21" s="20" t="str">
        <f t="shared" si="16"/>
        <v/>
      </c>
      <c r="AH21" s="20" t="str">
        <f t="shared" si="17"/>
        <v/>
      </c>
      <c r="AI21" s="20" t="str">
        <f t="shared" si="18"/>
        <v/>
      </c>
      <c r="AJ21" s="20" t="str" cm="1">
        <f t="array" ref="AJ21">IF(COUNTA($A21:$C21,$E21:$Y21,$AA21)=0,"",IF(AND(LEN(TRIM($V21))&gt;0,SUMPRODUCT(($N$4:$T$4=$V21)*($N21:$T21="Yes"))&gt;0),"Complete","Action required"))</f>
        <v/>
      </c>
      <c r="AK21" s="20" t="str">
        <f t="shared" si="19"/>
        <v/>
      </c>
      <c r="AL21" s="20" t="str">
        <f t="shared" si="20"/>
        <v/>
      </c>
      <c r="AM21" s="20" t="str">
        <f t="shared" si="21"/>
        <v/>
      </c>
      <c r="AN21" s="20" t="str">
        <f t="shared" si="22"/>
        <v/>
      </c>
      <c r="AO21" s="20" t="str">
        <f t="shared" si="23"/>
        <v/>
      </c>
      <c r="AP21" s="20" t="str">
        <f t="shared" si="24"/>
        <v/>
      </c>
      <c r="AQ21" s="20" t="str">
        <f t="shared" si="25"/>
        <v/>
      </c>
    </row>
    <row r="22" spans="1:43" ht="18" customHeight="1" x14ac:dyDescent="0.35">
      <c r="A22" s="14"/>
      <c r="B22" s="14"/>
      <c r="C22" s="15"/>
      <c r="D22" s="16" t="str">
        <f>IF(HorizontalReportTable[[#This Row],[MPS Name]]="","",IFERROR(_xlfn.XLOOKUP(HorizontalReportTable[[#This Row],[MPS Name]],'Service ID'!$C$2:$C$185,'Service ID'!$D$2:$D$185,""),""))</f>
        <v/>
      </c>
      <c r="E22" s="15"/>
      <c r="F22" s="14"/>
      <c r="H22" s="21"/>
      <c r="I22" s="22"/>
      <c r="J22" s="14"/>
      <c r="K22" s="18"/>
      <c r="L22" s="14"/>
      <c r="M22" s="18"/>
      <c r="N22" s="14"/>
      <c r="O22" s="14"/>
      <c r="P22" s="14"/>
      <c r="Q22" s="14"/>
      <c r="R22" s="14"/>
      <c r="S22" s="14"/>
      <c r="T22" s="14"/>
      <c r="U22" s="14"/>
      <c r="V22" s="14"/>
      <c r="W22" s="14"/>
      <c r="X22" s="18"/>
      <c r="Y22" s="14"/>
      <c r="Z22" s="19" t="b">
        <v>0</v>
      </c>
      <c r="AA22" s="14"/>
      <c r="AB22" s="19" t="b">
        <v>0</v>
      </c>
      <c r="AC22" s="20" t="str">
        <f>IF(COUNTA($A22:$C22,$E22:$Y22,$AA22)=0,"",IF(AND($A22&lt;&gt;"",$B22&lt;&gt;"",$C22&lt;&gt;"",$D22&lt;&gt;"",LEN(TRIM($E22))&gt;0,LEN(TRIM($F22))&gt;0,LEN(TRIM($G22))&gt;0,LEN(TRIM($H22))&gt;0,ISNUMBER($I22),$I22&gt;=DATE(2027,1,1),COUNTIFS('Service List'!$A$2:$A$188,$A22,'Service List'!$B$2:$B$188,$B22,'Service List'!$C$2:$C$188,$C22,'Service List'!$D$2:$D$188,$D22)&gt;0),"Complete","Action required"))</f>
        <v/>
      </c>
      <c r="AD22" s="20" t="str">
        <f t="shared" si="13"/>
        <v/>
      </c>
      <c r="AE22" s="20" t="str">
        <f t="shared" si="14"/>
        <v/>
      </c>
      <c r="AF22" s="20" t="str">
        <f t="shared" si="15"/>
        <v/>
      </c>
      <c r="AG22" s="20" t="str">
        <f t="shared" si="16"/>
        <v/>
      </c>
      <c r="AH22" s="20" t="str">
        <f t="shared" si="17"/>
        <v/>
      </c>
      <c r="AI22" s="20" t="str">
        <f t="shared" si="18"/>
        <v/>
      </c>
      <c r="AJ22" s="20" t="str" cm="1">
        <f t="array" ref="AJ22">IF(COUNTA($A22:$C22,$E22:$Y22,$AA22)=0,"",IF(AND(LEN(TRIM($V22))&gt;0,SUMPRODUCT(($N$4:$T$4=$V22)*($N22:$T22="Yes"))&gt;0),"Complete","Action required"))</f>
        <v/>
      </c>
      <c r="AK22" s="20" t="str">
        <f t="shared" si="19"/>
        <v/>
      </c>
      <c r="AL22" s="20" t="str">
        <f t="shared" si="20"/>
        <v/>
      </c>
      <c r="AM22" s="20" t="str">
        <f t="shared" si="21"/>
        <v/>
      </c>
      <c r="AN22" s="20" t="str">
        <f t="shared" si="22"/>
        <v/>
      </c>
      <c r="AO22" s="20" t="str">
        <f t="shared" si="23"/>
        <v/>
      </c>
      <c r="AP22" s="20" t="str">
        <f t="shared" si="24"/>
        <v/>
      </c>
      <c r="AQ22" s="20" t="str">
        <f t="shared" si="25"/>
        <v/>
      </c>
    </row>
    <row r="23" spans="1:43" ht="18" customHeight="1" x14ac:dyDescent="0.35">
      <c r="A23" s="14"/>
      <c r="B23" s="14"/>
      <c r="C23" s="15"/>
      <c r="D23" s="16" t="str">
        <f>IF(HorizontalReportTable[[#This Row],[MPS Name]]="","",IFERROR(_xlfn.XLOOKUP(HorizontalReportTable[[#This Row],[MPS Name]],'Service ID'!$C$2:$C$185,'Service ID'!$D$2:$D$185,""),""))</f>
        <v/>
      </c>
      <c r="E23" s="15"/>
      <c r="F23" s="14"/>
      <c r="H23" s="21"/>
      <c r="I23" s="22"/>
      <c r="J23" s="14"/>
      <c r="K23" s="18"/>
      <c r="L23" s="14"/>
      <c r="M23" s="18"/>
      <c r="N23" s="14"/>
      <c r="O23" s="14"/>
      <c r="P23" s="14"/>
      <c r="Q23" s="14"/>
      <c r="R23" s="14"/>
      <c r="S23" s="14"/>
      <c r="T23" s="14"/>
      <c r="U23" s="14"/>
      <c r="V23" s="14"/>
      <c r="W23" s="14"/>
      <c r="X23" s="18"/>
      <c r="Y23" s="14"/>
      <c r="Z23" s="19" t="b">
        <v>0</v>
      </c>
      <c r="AA23" s="14"/>
      <c r="AB23" s="19" t="b">
        <v>0</v>
      </c>
      <c r="AC23" s="20" t="str">
        <f>IF(COUNTA($A23:$C23,$E23:$Y23,$AA23)=0,"",IF(AND($A23&lt;&gt;"",$B23&lt;&gt;"",$C23&lt;&gt;"",$D23&lt;&gt;"",LEN(TRIM($E23))&gt;0,LEN(TRIM($F23))&gt;0,LEN(TRIM($G23))&gt;0,LEN(TRIM($H23))&gt;0,ISNUMBER($I23),$I23&gt;=DATE(2027,1,1),COUNTIFS('Service List'!$A$2:$A$188,$A23,'Service List'!$B$2:$B$188,$B23,'Service List'!$C$2:$C$188,$C23,'Service List'!$D$2:$D$188,$D23)&gt;0),"Complete","Action required"))</f>
        <v/>
      </c>
      <c r="AD23" s="20" t="str">
        <f t="shared" si="13"/>
        <v/>
      </c>
      <c r="AE23" s="20" t="str">
        <f t="shared" si="14"/>
        <v/>
      </c>
      <c r="AF23" s="20" t="str">
        <f t="shared" si="15"/>
        <v/>
      </c>
      <c r="AG23" s="20" t="str">
        <f t="shared" si="16"/>
        <v/>
      </c>
      <c r="AH23" s="20" t="str">
        <f t="shared" si="17"/>
        <v/>
      </c>
      <c r="AI23" s="20" t="str">
        <f t="shared" si="18"/>
        <v/>
      </c>
      <c r="AJ23" s="20" t="str" cm="1">
        <f t="array" ref="AJ23">IF(COUNTA($A23:$C23,$E23:$Y23,$AA23)=0,"",IF(AND(LEN(TRIM($V23))&gt;0,SUMPRODUCT(($N$4:$T$4=$V23)*($N23:$T23="Yes"))&gt;0),"Complete","Action required"))</f>
        <v/>
      </c>
      <c r="AK23" s="20" t="str">
        <f t="shared" si="19"/>
        <v/>
      </c>
      <c r="AL23" s="20" t="str">
        <f t="shared" si="20"/>
        <v/>
      </c>
      <c r="AM23" s="20" t="str">
        <f t="shared" si="21"/>
        <v/>
      </c>
      <c r="AN23" s="20" t="str">
        <f t="shared" si="22"/>
        <v/>
      </c>
      <c r="AO23" s="20" t="str">
        <f t="shared" si="23"/>
        <v/>
      </c>
      <c r="AP23" s="20" t="str">
        <f t="shared" si="24"/>
        <v/>
      </c>
      <c r="AQ23" s="20" t="str">
        <f t="shared" si="25"/>
        <v/>
      </c>
    </row>
    <row r="24" spans="1:43" ht="18" customHeight="1" x14ac:dyDescent="0.35">
      <c r="A24" s="14"/>
      <c r="B24" s="14"/>
      <c r="C24" s="15"/>
      <c r="D24" s="16" t="str">
        <f>IF(HorizontalReportTable[[#This Row],[MPS Name]]="","",IFERROR(_xlfn.XLOOKUP(HorizontalReportTable[[#This Row],[MPS Name]],'Service ID'!$C$2:$C$185,'Service ID'!$D$2:$D$185,""),""))</f>
        <v/>
      </c>
      <c r="E24" s="15"/>
      <c r="F24" s="14"/>
      <c r="H24" s="21"/>
      <c r="I24" s="22"/>
      <c r="J24" s="14"/>
      <c r="K24" s="18"/>
      <c r="L24" s="14"/>
      <c r="M24" s="18"/>
      <c r="N24" s="14"/>
      <c r="O24" s="14"/>
      <c r="P24" s="14"/>
      <c r="Q24" s="14"/>
      <c r="R24" s="14"/>
      <c r="S24" s="14"/>
      <c r="T24" s="14"/>
      <c r="U24" s="14"/>
      <c r="V24" s="14"/>
      <c r="W24" s="14"/>
      <c r="X24" s="18"/>
      <c r="Y24" s="14"/>
      <c r="Z24" s="19" t="b">
        <v>0</v>
      </c>
      <c r="AA24" s="14"/>
      <c r="AB24" s="19" t="b">
        <v>0</v>
      </c>
      <c r="AC24" s="20" t="str">
        <f>IF(COUNTA($A24:$C24,$E24:$Y24,$AA24)=0,"",IF(AND($A24&lt;&gt;"",$B24&lt;&gt;"",$C24&lt;&gt;"",$D24&lt;&gt;"",LEN(TRIM($E24))&gt;0,LEN(TRIM($F24))&gt;0,LEN(TRIM($G24))&gt;0,LEN(TRIM($H24))&gt;0,ISNUMBER($I24),$I24&gt;=DATE(2027,1,1),COUNTIFS('Service List'!$A$2:$A$188,$A24,'Service List'!$B$2:$B$188,$B24,'Service List'!$C$2:$C$188,$C24,'Service List'!$D$2:$D$188,$D24)&gt;0),"Complete","Action required"))</f>
        <v/>
      </c>
      <c r="AD24" s="20" t="str">
        <f t="shared" si="13"/>
        <v/>
      </c>
      <c r="AE24" s="20" t="str">
        <f t="shared" si="14"/>
        <v/>
      </c>
      <c r="AF24" s="20" t="str">
        <f t="shared" si="15"/>
        <v/>
      </c>
      <c r="AG24" s="20" t="str">
        <f t="shared" si="16"/>
        <v/>
      </c>
      <c r="AH24" s="20" t="str">
        <f t="shared" si="17"/>
        <v/>
      </c>
      <c r="AI24" s="20" t="str">
        <f t="shared" si="18"/>
        <v/>
      </c>
      <c r="AJ24" s="20" t="str" cm="1">
        <f t="array" ref="AJ24">IF(COUNTA($A24:$C24,$E24:$Y24,$AA24)=0,"",IF(AND(LEN(TRIM($V24))&gt;0,SUMPRODUCT(($N$4:$T$4=$V24)*($N24:$T24="Yes"))&gt;0),"Complete","Action required"))</f>
        <v/>
      </c>
      <c r="AK24" s="20" t="str">
        <f t="shared" si="19"/>
        <v/>
      </c>
      <c r="AL24" s="20" t="str">
        <f t="shared" si="20"/>
        <v/>
      </c>
      <c r="AM24" s="20" t="str">
        <f t="shared" si="21"/>
        <v/>
      </c>
      <c r="AN24" s="20" t="str">
        <f t="shared" si="22"/>
        <v/>
      </c>
      <c r="AO24" s="20" t="str">
        <f t="shared" si="23"/>
        <v/>
      </c>
      <c r="AP24" s="20" t="str">
        <f t="shared" si="24"/>
        <v/>
      </c>
      <c r="AQ24" s="20" t="str">
        <f t="shared" si="25"/>
        <v/>
      </c>
    </row>
    <row r="25" spans="1:43" ht="18" customHeight="1" x14ac:dyDescent="0.35">
      <c r="A25" s="14"/>
      <c r="B25" s="14"/>
      <c r="C25" s="15"/>
      <c r="D25" s="16" t="str">
        <f>IF(HorizontalReportTable[[#This Row],[MPS Name]]="","",IFERROR(_xlfn.XLOOKUP(HorizontalReportTable[[#This Row],[MPS Name]],'Service ID'!$C$2:$C$185,'Service ID'!$D$2:$D$185,""),""))</f>
        <v/>
      </c>
      <c r="E25" s="15"/>
      <c r="F25" s="14"/>
      <c r="H25" s="21"/>
      <c r="I25" s="22"/>
      <c r="J25" s="14"/>
      <c r="K25" s="18"/>
      <c r="L25" s="14"/>
      <c r="M25" s="18"/>
      <c r="N25" s="14"/>
      <c r="O25" s="14"/>
      <c r="P25" s="14"/>
      <c r="Q25" s="14"/>
      <c r="R25" s="14"/>
      <c r="S25" s="14"/>
      <c r="T25" s="14"/>
      <c r="U25" s="14"/>
      <c r="V25" s="14"/>
      <c r="W25" s="14"/>
      <c r="X25" s="18"/>
      <c r="Y25" s="14"/>
      <c r="Z25" s="19" t="b">
        <v>0</v>
      </c>
      <c r="AA25" s="14"/>
      <c r="AB25" s="19" t="b">
        <v>0</v>
      </c>
      <c r="AC25" s="20" t="str">
        <f>IF(COUNTA($A25:$C25,$E25:$Y25,$AA25)=0,"",IF(AND($A25&lt;&gt;"",$B25&lt;&gt;"",$C25&lt;&gt;"",$D25&lt;&gt;"",LEN(TRIM($E25))&gt;0,LEN(TRIM($F25))&gt;0,LEN(TRIM($G25))&gt;0,LEN(TRIM($H25))&gt;0,ISNUMBER($I25),$I25&gt;=DATE(2027,1,1),COUNTIFS('Service List'!$A$2:$A$188,$A25,'Service List'!$B$2:$B$188,$B25,'Service List'!$C$2:$C$188,$C25,'Service List'!$D$2:$D$188,$D25)&gt;0),"Complete","Action required"))</f>
        <v/>
      </c>
      <c r="AD25" s="20" t="str">
        <f t="shared" si="13"/>
        <v/>
      </c>
      <c r="AE25" s="20" t="str">
        <f t="shared" si="14"/>
        <v/>
      </c>
      <c r="AF25" s="20" t="str">
        <f t="shared" si="15"/>
        <v/>
      </c>
      <c r="AG25" s="20" t="str">
        <f t="shared" si="16"/>
        <v/>
      </c>
      <c r="AH25" s="20" t="str">
        <f t="shared" si="17"/>
        <v/>
      </c>
      <c r="AI25" s="20" t="str">
        <f t="shared" si="18"/>
        <v/>
      </c>
      <c r="AJ25" s="20" t="str" cm="1">
        <f t="array" ref="AJ25">IF(COUNTA($A25:$C25,$E25:$Y25,$AA25)=0,"",IF(AND(LEN(TRIM($V25))&gt;0,SUMPRODUCT(($N$4:$T$4=$V25)*($N25:$T25="Yes"))&gt;0),"Complete","Action required"))</f>
        <v/>
      </c>
      <c r="AK25" s="20" t="str">
        <f t="shared" si="19"/>
        <v/>
      </c>
      <c r="AL25" s="20" t="str">
        <f t="shared" si="20"/>
        <v/>
      </c>
      <c r="AM25" s="20" t="str">
        <f t="shared" si="21"/>
        <v/>
      </c>
      <c r="AN25" s="20" t="str">
        <f t="shared" si="22"/>
        <v/>
      </c>
      <c r="AO25" s="20" t="str">
        <f t="shared" si="23"/>
        <v/>
      </c>
      <c r="AP25" s="20" t="str">
        <f t="shared" si="24"/>
        <v/>
      </c>
      <c r="AQ25" s="20" t="str">
        <f t="shared" si="25"/>
        <v/>
      </c>
    </row>
    <row r="26" spans="1:43" ht="18" customHeight="1" x14ac:dyDescent="0.35">
      <c r="A26" s="14"/>
      <c r="B26" s="14"/>
      <c r="C26" s="15"/>
      <c r="D26" s="16" t="str">
        <f>IF(HorizontalReportTable[[#This Row],[MPS Name]]="","",IFERROR(_xlfn.XLOOKUP(HorizontalReportTable[[#This Row],[MPS Name]],'Service ID'!$C$2:$C$185,'Service ID'!$D$2:$D$185,""),""))</f>
        <v/>
      </c>
      <c r="E26" s="15"/>
      <c r="F26" s="14"/>
      <c r="H26" s="21"/>
      <c r="I26" s="22"/>
      <c r="J26" s="14"/>
      <c r="K26" s="18"/>
      <c r="L26" s="14"/>
      <c r="M26" s="18"/>
      <c r="N26" s="14"/>
      <c r="O26" s="14"/>
      <c r="P26" s="14"/>
      <c r="Q26" s="14"/>
      <c r="R26" s="14"/>
      <c r="S26" s="14"/>
      <c r="T26" s="14"/>
      <c r="U26" s="14"/>
      <c r="V26" s="14"/>
      <c r="W26" s="14"/>
      <c r="X26" s="18"/>
      <c r="Y26" s="14"/>
      <c r="Z26" s="19" t="b">
        <v>0</v>
      </c>
      <c r="AA26" s="14"/>
      <c r="AB26" s="19" t="b">
        <v>0</v>
      </c>
      <c r="AC26" s="20" t="str">
        <f>IF(COUNTA($A26:$C26,$E26:$Y26,$AA26)=0,"",IF(AND($A26&lt;&gt;"",$B26&lt;&gt;"",$C26&lt;&gt;"",$D26&lt;&gt;"",LEN(TRIM($E26))&gt;0,LEN(TRIM($F26))&gt;0,LEN(TRIM($G26))&gt;0,LEN(TRIM($H26))&gt;0,ISNUMBER($I26),$I26&gt;=DATE(2027,1,1),COUNTIFS('Service List'!$A$2:$A$188,$A26,'Service List'!$B$2:$B$188,$B26,'Service List'!$C$2:$C$188,$C26,'Service List'!$D$2:$D$188,$D26)&gt;0),"Complete","Action required"))</f>
        <v/>
      </c>
      <c r="AD26" s="20" t="str">
        <f t="shared" si="13"/>
        <v/>
      </c>
      <c r="AE26" s="20" t="str">
        <f t="shared" si="14"/>
        <v/>
      </c>
      <c r="AF26" s="20" t="str">
        <f t="shared" si="15"/>
        <v/>
      </c>
      <c r="AG26" s="20" t="str">
        <f t="shared" si="16"/>
        <v/>
      </c>
      <c r="AH26" s="20" t="str">
        <f t="shared" si="17"/>
        <v/>
      </c>
      <c r="AI26" s="20" t="str">
        <f t="shared" si="18"/>
        <v/>
      </c>
      <c r="AJ26" s="20" t="str" cm="1">
        <f t="array" ref="AJ26">IF(COUNTA($A26:$C26,$E26:$Y26,$AA26)=0,"",IF(AND(LEN(TRIM($V26))&gt;0,SUMPRODUCT(($N$4:$T$4=$V26)*($N26:$T26="Yes"))&gt;0),"Complete","Action required"))</f>
        <v/>
      </c>
      <c r="AK26" s="20" t="str">
        <f t="shared" si="19"/>
        <v/>
      </c>
      <c r="AL26" s="20" t="str">
        <f t="shared" si="20"/>
        <v/>
      </c>
      <c r="AM26" s="20" t="str">
        <f t="shared" si="21"/>
        <v/>
      </c>
      <c r="AN26" s="20" t="str">
        <f t="shared" si="22"/>
        <v/>
      </c>
      <c r="AO26" s="20" t="str">
        <f t="shared" si="23"/>
        <v/>
      </c>
      <c r="AP26" s="20" t="str">
        <f t="shared" si="24"/>
        <v/>
      </c>
      <c r="AQ26" s="20" t="str">
        <f t="shared" si="25"/>
        <v/>
      </c>
    </row>
    <row r="27" spans="1:43" ht="18" customHeight="1" x14ac:dyDescent="0.35">
      <c r="A27" s="14"/>
      <c r="B27" s="14"/>
      <c r="C27" s="15"/>
      <c r="D27" s="16" t="str">
        <f>IF(HorizontalReportTable[[#This Row],[MPS Name]]="","",IFERROR(_xlfn.XLOOKUP(HorizontalReportTable[[#This Row],[MPS Name]],'Service ID'!$C$2:$C$185,'Service ID'!$D$2:$D$185,""),""))</f>
        <v/>
      </c>
      <c r="E27" s="15"/>
      <c r="F27" s="14"/>
      <c r="H27" s="21"/>
      <c r="I27" s="22"/>
      <c r="J27" s="14"/>
      <c r="K27" s="18"/>
      <c r="L27" s="14"/>
      <c r="M27" s="18"/>
      <c r="N27" s="14"/>
      <c r="O27" s="14"/>
      <c r="P27" s="14"/>
      <c r="Q27" s="14"/>
      <c r="R27" s="14"/>
      <c r="S27" s="14"/>
      <c r="T27" s="14"/>
      <c r="U27" s="14"/>
      <c r="V27" s="14"/>
      <c r="W27" s="14"/>
      <c r="X27" s="18"/>
      <c r="Y27" s="14"/>
      <c r="Z27" s="19" t="b">
        <v>0</v>
      </c>
      <c r="AA27" s="14"/>
      <c r="AB27" s="19" t="b">
        <v>0</v>
      </c>
      <c r="AC27" s="20" t="str">
        <f>IF(COUNTA($A27:$C27,$E27:$Y27,$AA27)=0,"",IF(AND($A27&lt;&gt;"",$B27&lt;&gt;"",$C27&lt;&gt;"",$D27&lt;&gt;"",LEN(TRIM($E27))&gt;0,LEN(TRIM($F27))&gt;0,LEN(TRIM($G27))&gt;0,LEN(TRIM($H27))&gt;0,ISNUMBER($I27),$I27&gt;=DATE(2027,1,1),COUNTIFS('Service List'!$A$2:$A$188,$A27,'Service List'!$B$2:$B$188,$B27,'Service List'!$C$2:$C$188,$C27,'Service List'!$D$2:$D$188,$D27)&gt;0),"Complete","Action required"))</f>
        <v/>
      </c>
      <c r="AD27" s="20" t="str">
        <f t="shared" si="13"/>
        <v/>
      </c>
      <c r="AE27" s="20" t="str">
        <f t="shared" si="14"/>
        <v/>
      </c>
      <c r="AF27" s="20" t="str">
        <f t="shared" si="15"/>
        <v/>
      </c>
      <c r="AG27" s="20" t="str">
        <f t="shared" si="16"/>
        <v/>
      </c>
      <c r="AH27" s="20" t="str">
        <f t="shared" si="17"/>
        <v/>
      </c>
      <c r="AI27" s="20" t="str">
        <f t="shared" si="18"/>
        <v/>
      </c>
      <c r="AJ27" s="20" t="str" cm="1">
        <f t="array" ref="AJ27">IF(COUNTA($A27:$C27,$E27:$Y27,$AA27)=0,"",IF(AND(LEN(TRIM($V27))&gt;0,SUMPRODUCT(($N$4:$T$4=$V27)*($N27:$T27="Yes"))&gt;0),"Complete","Action required"))</f>
        <v/>
      </c>
      <c r="AK27" s="20" t="str">
        <f t="shared" si="19"/>
        <v/>
      </c>
      <c r="AL27" s="20" t="str">
        <f t="shared" si="20"/>
        <v/>
      </c>
      <c r="AM27" s="20" t="str">
        <f t="shared" si="21"/>
        <v/>
      </c>
      <c r="AN27" s="20" t="str">
        <f t="shared" si="22"/>
        <v/>
      </c>
      <c r="AO27" s="20" t="str">
        <f t="shared" si="23"/>
        <v/>
      </c>
      <c r="AP27" s="20" t="str">
        <f t="shared" si="24"/>
        <v/>
      </c>
      <c r="AQ27" s="20" t="str">
        <f t="shared" si="25"/>
        <v/>
      </c>
    </row>
    <row r="28" spans="1:43" ht="18" customHeight="1" x14ac:dyDescent="0.35">
      <c r="A28" s="14"/>
      <c r="B28" s="14"/>
      <c r="C28" s="15"/>
      <c r="D28" s="16" t="str">
        <f>IF(HorizontalReportTable[[#This Row],[MPS Name]]="","",IFERROR(_xlfn.XLOOKUP(HorizontalReportTable[[#This Row],[MPS Name]],'Service ID'!$C$2:$C$185,'Service ID'!$D$2:$D$185,""),""))</f>
        <v/>
      </c>
      <c r="E28" s="15"/>
      <c r="F28" s="14"/>
      <c r="H28" s="21"/>
      <c r="I28" s="22"/>
      <c r="J28" s="14"/>
      <c r="K28" s="18"/>
      <c r="L28" s="14"/>
      <c r="M28" s="18"/>
      <c r="N28" s="14"/>
      <c r="O28" s="14"/>
      <c r="P28" s="14"/>
      <c r="Q28" s="14"/>
      <c r="R28" s="14"/>
      <c r="S28" s="14"/>
      <c r="T28" s="14"/>
      <c r="U28" s="14"/>
      <c r="V28" s="14"/>
      <c r="W28" s="14"/>
      <c r="X28" s="18"/>
      <c r="Y28" s="14"/>
      <c r="Z28" s="19" t="b">
        <v>0</v>
      </c>
      <c r="AA28" s="14"/>
      <c r="AB28" s="19" t="b">
        <v>0</v>
      </c>
      <c r="AC28" s="20" t="str">
        <f>IF(COUNTA($A28:$C28,$E28:$Y28,$AA28)=0,"",IF(AND($A28&lt;&gt;"",$B28&lt;&gt;"",$C28&lt;&gt;"",$D28&lt;&gt;"",LEN(TRIM($E28))&gt;0,LEN(TRIM($F28))&gt;0,LEN(TRIM($G28))&gt;0,LEN(TRIM($H28))&gt;0,ISNUMBER($I28),$I28&gt;=DATE(2027,1,1),COUNTIFS('Service List'!$A$2:$A$188,$A28,'Service List'!$B$2:$B$188,$B28,'Service List'!$C$2:$C$188,$C28,'Service List'!$D$2:$D$188,$D28)&gt;0),"Complete","Action required"))</f>
        <v/>
      </c>
      <c r="AD28" s="20" t="str">
        <f t="shared" si="13"/>
        <v/>
      </c>
      <c r="AE28" s="20" t="str">
        <f t="shared" si="14"/>
        <v/>
      </c>
      <c r="AF28" s="20" t="str">
        <f t="shared" si="15"/>
        <v/>
      </c>
      <c r="AG28" s="20" t="str">
        <f t="shared" si="16"/>
        <v/>
      </c>
      <c r="AH28" s="20" t="str">
        <f t="shared" si="17"/>
        <v/>
      </c>
      <c r="AI28" s="20" t="str">
        <f t="shared" si="18"/>
        <v/>
      </c>
      <c r="AJ28" s="20" t="str" cm="1">
        <f t="array" ref="AJ28">IF(COUNTA($A28:$C28,$E28:$Y28,$AA28)=0,"",IF(AND(LEN(TRIM($V28))&gt;0,SUMPRODUCT(($N$4:$T$4=$V28)*($N28:$T28="Yes"))&gt;0),"Complete","Action required"))</f>
        <v/>
      </c>
      <c r="AK28" s="20" t="str">
        <f t="shared" si="19"/>
        <v/>
      </c>
      <c r="AL28" s="20" t="str">
        <f t="shared" si="20"/>
        <v/>
      </c>
      <c r="AM28" s="20" t="str">
        <f t="shared" si="21"/>
        <v/>
      </c>
      <c r="AN28" s="20" t="str">
        <f t="shared" si="22"/>
        <v/>
      </c>
      <c r="AO28" s="20" t="str">
        <f t="shared" si="23"/>
        <v/>
      </c>
      <c r="AP28" s="20" t="str">
        <f t="shared" si="24"/>
        <v/>
      </c>
      <c r="AQ28" s="20" t="str">
        <f t="shared" si="25"/>
        <v/>
      </c>
    </row>
    <row r="29" spans="1:43" ht="18" customHeight="1" x14ac:dyDescent="0.35">
      <c r="A29" s="14"/>
      <c r="B29" s="14"/>
      <c r="C29" s="15"/>
      <c r="D29" s="16" t="str">
        <f>IF(HorizontalReportTable[[#This Row],[MPS Name]]="","",IFERROR(_xlfn.XLOOKUP(HorizontalReportTable[[#This Row],[MPS Name]],'Service ID'!$C$2:$C$185,'Service ID'!$D$2:$D$185,""),""))</f>
        <v/>
      </c>
      <c r="E29" s="15"/>
      <c r="F29" s="14"/>
      <c r="H29" s="21"/>
      <c r="I29" s="22"/>
      <c r="J29" s="14"/>
      <c r="K29" s="18"/>
      <c r="L29" s="14"/>
      <c r="M29" s="18"/>
      <c r="N29" s="14"/>
      <c r="O29" s="14"/>
      <c r="P29" s="14"/>
      <c r="Q29" s="14"/>
      <c r="R29" s="14"/>
      <c r="S29" s="14"/>
      <c r="T29" s="14"/>
      <c r="U29" s="14"/>
      <c r="V29" s="14"/>
      <c r="W29" s="14"/>
      <c r="X29" s="18"/>
      <c r="Y29" s="14"/>
      <c r="Z29" s="19" t="b">
        <v>0</v>
      </c>
      <c r="AA29" s="14"/>
      <c r="AB29" s="19" t="b">
        <v>0</v>
      </c>
      <c r="AC29" s="20" t="str">
        <f>IF(COUNTA($A29:$C29,$E29:$Y29,$AA29)=0,"",IF(AND($A29&lt;&gt;"",$B29&lt;&gt;"",$C29&lt;&gt;"",$D29&lt;&gt;"",LEN(TRIM($E29))&gt;0,LEN(TRIM($F29))&gt;0,LEN(TRIM($G29))&gt;0,LEN(TRIM($H29))&gt;0,ISNUMBER($I29),$I29&gt;=DATE(2027,1,1),COUNTIFS('Service List'!$A$2:$A$188,$A29,'Service List'!$B$2:$B$188,$B29,'Service List'!$C$2:$C$188,$C29,'Service List'!$D$2:$D$188,$D29)&gt;0),"Complete","Action required"))</f>
        <v/>
      </c>
      <c r="AD29" s="20" t="str">
        <f t="shared" si="13"/>
        <v/>
      </c>
      <c r="AE29" s="20" t="str">
        <f t="shared" si="14"/>
        <v/>
      </c>
      <c r="AF29" s="20" t="str">
        <f t="shared" si="15"/>
        <v/>
      </c>
      <c r="AG29" s="20" t="str">
        <f t="shared" si="16"/>
        <v/>
      </c>
      <c r="AH29" s="20" t="str">
        <f t="shared" si="17"/>
        <v/>
      </c>
      <c r="AI29" s="20" t="str">
        <f t="shared" si="18"/>
        <v/>
      </c>
      <c r="AJ29" s="20" t="str" cm="1">
        <f t="array" ref="AJ29">IF(COUNTA($A29:$C29,$E29:$Y29,$AA29)=0,"",IF(AND(LEN(TRIM($V29))&gt;0,SUMPRODUCT(($N$4:$T$4=$V29)*($N29:$T29="Yes"))&gt;0),"Complete","Action required"))</f>
        <v/>
      </c>
      <c r="AK29" s="20" t="str">
        <f t="shared" si="19"/>
        <v/>
      </c>
      <c r="AL29" s="20" t="str">
        <f t="shared" si="20"/>
        <v/>
      </c>
      <c r="AM29" s="20" t="str">
        <f t="shared" si="21"/>
        <v/>
      </c>
      <c r="AN29" s="20" t="str">
        <f t="shared" si="22"/>
        <v/>
      </c>
      <c r="AO29" s="20" t="str">
        <f t="shared" si="23"/>
        <v/>
      </c>
      <c r="AP29" s="20" t="str">
        <f t="shared" si="24"/>
        <v/>
      </c>
      <c r="AQ29" s="20" t="str">
        <f t="shared" si="25"/>
        <v/>
      </c>
    </row>
    <row r="30" spans="1:43" ht="18" customHeight="1" x14ac:dyDescent="0.35">
      <c r="A30" s="14"/>
      <c r="B30" s="14"/>
      <c r="C30" s="15"/>
      <c r="D30" s="16" t="str">
        <f>IF(HorizontalReportTable[[#This Row],[MPS Name]]="","",IFERROR(_xlfn.XLOOKUP(HorizontalReportTable[[#This Row],[MPS Name]],'Service ID'!$C$2:$C$185,'Service ID'!$D$2:$D$185,""),""))</f>
        <v/>
      </c>
      <c r="E30" s="15"/>
      <c r="F30" s="14"/>
      <c r="H30" s="21"/>
      <c r="I30" s="22"/>
      <c r="J30" s="14"/>
      <c r="K30" s="18"/>
      <c r="L30" s="14"/>
      <c r="M30" s="18"/>
      <c r="N30" s="14"/>
      <c r="O30" s="14"/>
      <c r="P30" s="14"/>
      <c r="Q30" s="14"/>
      <c r="R30" s="14"/>
      <c r="S30" s="14"/>
      <c r="T30" s="14"/>
      <c r="U30" s="14"/>
      <c r="V30" s="14"/>
      <c r="W30" s="14"/>
      <c r="X30" s="18"/>
      <c r="Y30" s="14"/>
      <c r="Z30" s="19" t="b">
        <v>0</v>
      </c>
      <c r="AA30" s="14"/>
      <c r="AB30" s="19" t="b">
        <v>0</v>
      </c>
      <c r="AC30" s="20" t="str">
        <f>IF(COUNTA($A30:$C30,$E30:$Y30,$AA30)=0,"",IF(AND($A30&lt;&gt;"",$B30&lt;&gt;"",$C30&lt;&gt;"",$D30&lt;&gt;"",LEN(TRIM($E30))&gt;0,LEN(TRIM($F30))&gt;0,LEN(TRIM($G30))&gt;0,LEN(TRIM($H30))&gt;0,ISNUMBER($I30),$I30&gt;=DATE(2027,1,1),COUNTIFS('Service List'!$A$2:$A$188,$A30,'Service List'!$B$2:$B$188,$B30,'Service List'!$C$2:$C$188,$C30,'Service List'!$D$2:$D$188,$D30)&gt;0),"Complete","Action required"))</f>
        <v/>
      </c>
      <c r="AD30" s="20" t="str">
        <f t="shared" si="13"/>
        <v/>
      </c>
      <c r="AE30" s="20" t="str">
        <f t="shared" si="14"/>
        <v/>
      </c>
      <c r="AF30" s="20" t="str">
        <f t="shared" si="15"/>
        <v/>
      </c>
      <c r="AG30" s="20" t="str">
        <f t="shared" si="16"/>
        <v/>
      </c>
      <c r="AH30" s="20" t="str">
        <f t="shared" si="17"/>
        <v/>
      </c>
      <c r="AI30" s="20" t="str">
        <f t="shared" si="18"/>
        <v/>
      </c>
      <c r="AJ30" s="20" t="str" cm="1">
        <f t="array" ref="AJ30">IF(COUNTA($A30:$C30,$E30:$Y30,$AA30)=0,"",IF(AND(LEN(TRIM($V30))&gt;0,SUMPRODUCT(($N$4:$T$4=$V30)*($N30:$T30="Yes"))&gt;0),"Complete","Action required"))</f>
        <v/>
      </c>
      <c r="AK30" s="20" t="str">
        <f t="shared" si="19"/>
        <v/>
      </c>
      <c r="AL30" s="20" t="str">
        <f t="shared" si="20"/>
        <v/>
      </c>
      <c r="AM30" s="20" t="str">
        <f t="shared" si="21"/>
        <v/>
      </c>
      <c r="AN30" s="20" t="str">
        <f t="shared" si="22"/>
        <v/>
      </c>
      <c r="AO30" s="20" t="str">
        <f t="shared" si="23"/>
        <v/>
      </c>
      <c r="AP30" s="20" t="str">
        <f t="shared" si="24"/>
        <v/>
      </c>
      <c r="AQ30" s="20" t="str">
        <f t="shared" si="25"/>
        <v/>
      </c>
    </row>
    <row r="31" spans="1:43" ht="18" customHeight="1" x14ac:dyDescent="0.35">
      <c r="A31" s="14"/>
      <c r="B31" s="14"/>
      <c r="C31" s="15"/>
      <c r="D31" s="16" t="str">
        <f>IF(HorizontalReportTable[[#This Row],[MPS Name]]="","",IFERROR(_xlfn.XLOOKUP(HorizontalReportTable[[#This Row],[MPS Name]],'Service ID'!$C$2:$C$185,'Service ID'!$D$2:$D$185,""),""))</f>
        <v/>
      </c>
      <c r="E31" s="15"/>
      <c r="F31" s="14"/>
      <c r="H31" s="21"/>
      <c r="I31" s="22"/>
      <c r="J31" s="14"/>
      <c r="K31" s="18"/>
      <c r="L31" s="14"/>
      <c r="M31" s="18"/>
      <c r="N31" s="14"/>
      <c r="O31" s="14"/>
      <c r="P31" s="14"/>
      <c r="Q31" s="14"/>
      <c r="R31" s="14"/>
      <c r="S31" s="14"/>
      <c r="T31" s="14"/>
      <c r="U31" s="14"/>
      <c r="V31" s="14"/>
      <c r="W31" s="14"/>
      <c r="X31" s="18"/>
      <c r="Y31" s="14"/>
      <c r="Z31" s="19" t="b">
        <v>0</v>
      </c>
      <c r="AA31" s="14"/>
      <c r="AB31" s="19" t="b">
        <v>0</v>
      </c>
      <c r="AC31" s="20" t="str">
        <f>IF(COUNTA($A31:$C31,$E31:$Y31,$AA31)=0,"",IF(AND($A31&lt;&gt;"",$B31&lt;&gt;"",$C31&lt;&gt;"",$D31&lt;&gt;"",LEN(TRIM($E31))&gt;0,LEN(TRIM($F31))&gt;0,LEN(TRIM($G31))&gt;0,LEN(TRIM($H31))&gt;0,ISNUMBER($I31),$I31&gt;=DATE(2027,1,1),COUNTIFS('Service List'!$A$2:$A$188,$A31,'Service List'!$B$2:$B$188,$B31,'Service List'!$C$2:$C$188,$C31,'Service List'!$D$2:$D$188,$D31)&gt;0),"Complete","Action required"))</f>
        <v/>
      </c>
      <c r="AD31" s="20" t="str">
        <f t="shared" si="13"/>
        <v/>
      </c>
      <c r="AE31" s="20" t="str">
        <f t="shared" si="14"/>
        <v/>
      </c>
      <c r="AF31" s="20" t="str">
        <f t="shared" si="15"/>
        <v/>
      </c>
      <c r="AG31" s="20" t="str">
        <f t="shared" si="16"/>
        <v/>
      </c>
      <c r="AH31" s="20" t="str">
        <f t="shared" si="17"/>
        <v/>
      </c>
      <c r="AI31" s="20" t="str">
        <f t="shared" si="18"/>
        <v/>
      </c>
      <c r="AJ31" s="20" t="str" cm="1">
        <f t="array" ref="AJ31">IF(COUNTA($A31:$C31,$E31:$Y31,$AA31)=0,"",IF(AND(LEN(TRIM($V31))&gt;0,SUMPRODUCT(($N$4:$T$4=$V31)*($N31:$T31="Yes"))&gt;0),"Complete","Action required"))</f>
        <v/>
      </c>
      <c r="AK31" s="20" t="str">
        <f t="shared" si="19"/>
        <v/>
      </c>
      <c r="AL31" s="20" t="str">
        <f t="shared" si="20"/>
        <v/>
      </c>
      <c r="AM31" s="20" t="str">
        <f t="shared" si="21"/>
        <v/>
      </c>
      <c r="AN31" s="20" t="str">
        <f t="shared" si="22"/>
        <v/>
      </c>
      <c r="AO31" s="20" t="str">
        <f t="shared" si="23"/>
        <v/>
      </c>
      <c r="AP31" s="20" t="str">
        <f t="shared" si="24"/>
        <v/>
      </c>
      <c r="AQ31" s="20" t="str">
        <f t="shared" si="25"/>
        <v/>
      </c>
    </row>
    <row r="32" spans="1:43" ht="18" customHeight="1" x14ac:dyDescent="0.35">
      <c r="A32" s="14"/>
      <c r="B32" s="14"/>
      <c r="C32" s="15"/>
      <c r="D32" s="16" t="str">
        <f>IF(HorizontalReportTable[[#This Row],[MPS Name]]="","",IFERROR(_xlfn.XLOOKUP(HorizontalReportTable[[#This Row],[MPS Name]],'Service ID'!$C$2:$C$185,'Service ID'!$D$2:$D$185,""),""))</f>
        <v/>
      </c>
      <c r="E32" s="15"/>
      <c r="F32" s="14"/>
      <c r="H32" s="21"/>
      <c r="I32" s="22"/>
      <c r="J32" s="14"/>
      <c r="K32" s="18"/>
      <c r="L32" s="14"/>
      <c r="M32" s="18"/>
      <c r="N32" s="14"/>
      <c r="O32" s="14"/>
      <c r="P32" s="14"/>
      <c r="Q32" s="14"/>
      <c r="R32" s="14"/>
      <c r="S32" s="14"/>
      <c r="T32" s="14"/>
      <c r="U32" s="14"/>
      <c r="V32" s="14"/>
      <c r="W32" s="14"/>
      <c r="X32" s="18"/>
      <c r="Y32" s="14"/>
      <c r="Z32" s="19" t="b">
        <v>0</v>
      </c>
      <c r="AA32" s="14"/>
      <c r="AB32" s="19" t="b">
        <v>0</v>
      </c>
      <c r="AC32" s="20" t="str">
        <f>IF(COUNTA($A32:$C32,$E32:$Y32,$AA32)=0,"",IF(AND($A32&lt;&gt;"",$B32&lt;&gt;"",$C32&lt;&gt;"",$D32&lt;&gt;"",LEN(TRIM($E32))&gt;0,LEN(TRIM($F32))&gt;0,LEN(TRIM($G32))&gt;0,LEN(TRIM($H32))&gt;0,ISNUMBER($I32),$I32&gt;=DATE(2027,1,1),COUNTIFS('Service List'!$A$2:$A$188,$A32,'Service List'!$B$2:$B$188,$B32,'Service List'!$C$2:$C$188,$C32,'Service List'!$D$2:$D$188,$D32)&gt;0),"Complete","Action required"))</f>
        <v/>
      </c>
      <c r="AD32" s="20" t="str">
        <f t="shared" si="13"/>
        <v/>
      </c>
      <c r="AE32" s="20" t="str">
        <f t="shared" si="14"/>
        <v/>
      </c>
      <c r="AF32" s="20" t="str">
        <f t="shared" si="15"/>
        <v/>
      </c>
      <c r="AG32" s="20" t="str">
        <f t="shared" si="16"/>
        <v/>
      </c>
      <c r="AH32" s="20" t="str">
        <f t="shared" si="17"/>
        <v/>
      </c>
      <c r="AI32" s="20" t="str">
        <f t="shared" si="18"/>
        <v/>
      </c>
      <c r="AJ32" s="20" t="str" cm="1">
        <f t="array" ref="AJ32">IF(COUNTA($A32:$C32,$E32:$Y32,$AA32)=0,"",IF(AND(LEN(TRIM($V32))&gt;0,SUMPRODUCT(($N$4:$T$4=$V32)*($N32:$T32="Yes"))&gt;0),"Complete","Action required"))</f>
        <v/>
      </c>
      <c r="AK32" s="20" t="str">
        <f t="shared" si="19"/>
        <v/>
      </c>
      <c r="AL32" s="20" t="str">
        <f t="shared" si="20"/>
        <v/>
      </c>
      <c r="AM32" s="20" t="str">
        <f t="shared" si="21"/>
        <v/>
      </c>
      <c r="AN32" s="20" t="str">
        <f t="shared" si="22"/>
        <v/>
      </c>
      <c r="AO32" s="20" t="str">
        <f t="shared" si="23"/>
        <v/>
      </c>
      <c r="AP32" s="20" t="str">
        <f t="shared" si="24"/>
        <v/>
      </c>
      <c r="AQ32" s="20" t="str">
        <f t="shared" si="25"/>
        <v/>
      </c>
    </row>
    <row r="33" spans="1:43" ht="18" customHeight="1" x14ac:dyDescent="0.35">
      <c r="A33" s="14"/>
      <c r="B33" s="14"/>
      <c r="C33" s="15"/>
      <c r="D33" s="16" t="str">
        <f>IF(HorizontalReportTable[[#This Row],[MPS Name]]="","",IFERROR(_xlfn.XLOOKUP(HorizontalReportTable[[#This Row],[MPS Name]],'Service ID'!$C$2:$C$185,'Service ID'!$D$2:$D$185,""),""))</f>
        <v/>
      </c>
      <c r="E33" s="15"/>
      <c r="F33" s="14"/>
      <c r="H33" s="21"/>
      <c r="I33" s="22"/>
      <c r="J33" s="14"/>
      <c r="K33" s="18"/>
      <c r="L33" s="14"/>
      <c r="M33" s="18"/>
      <c r="N33" s="14"/>
      <c r="O33" s="14"/>
      <c r="P33" s="14"/>
      <c r="Q33" s="14"/>
      <c r="R33" s="14"/>
      <c r="S33" s="14"/>
      <c r="T33" s="14"/>
      <c r="U33" s="14"/>
      <c r="V33" s="14"/>
      <c r="W33" s="14"/>
      <c r="X33" s="18"/>
      <c r="Y33" s="14"/>
      <c r="Z33" s="19" t="b">
        <v>0</v>
      </c>
      <c r="AA33" s="14"/>
      <c r="AB33" s="19" t="b">
        <v>0</v>
      </c>
      <c r="AC33" s="20" t="str">
        <f>IF(COUNTA($A33:$C33,$E33:$Y33,$AA33)=0,"",IF(AND($A33&lt;&gt;"",$B33&lt;&gt;"",$C33&lt;&gt;"",$D33&lt;&gt;"",LEN(TRIM($E33))&gt;0,LEN(TRIM($F33))&gt;0,LEN(TRIM($G33))&gt;0,LEN(TRIM($H33))&gt;0,ISNUMBER($I33),$I33&gt;=DATE(2027,1,1),COUNTIFS('Service List'!$A$2:$A$188,$A33,'Service List'!$B$2:$B$188,$B33,'Service List'!$C$2:$C$188,$C33,'Service List'!$D$2:$D$188,$D33)&gt;0),"Complete","Action required"))</f>
        <v/>
      </c>
      <c r="AD33" s="20" t="str">
        <f t="shared" si="13"/>
        <v/>
      </c>
      <c r="AE33" s="20" t="str">
        <f t="shared" si="14"/>
        <v/>
      </c>
      <c r="AF33" s="20" t="str">
        <f t="shared" si="15"/>
        <v/>
      </c>
      <c r="AG33" s="20" t="str">
        <f t="shared" si="16"/>
        <v/>
      </c>
      <c r="AH33" s="20" t="str">
        <f t="shared" si="17"/>
        <v/>
      </c>
      <c r="AI33" s="20" t="str">
        <f t="shared" si="18"/>
        <v/>
      </c>
      <c r="AJ33" s="20" t="str" cm="1">
        <f t="array" ref="AJ33">IF(COUNTA($A33:$C33,$E33:$Y33,$AA33)=0,"",IF(AND(LEN(TRIM($V33))&gt;0,SUMPRODUCT(($N$4:$T$4=$V33)*($N33:$T33="Yes"))&gt;0),"Complete","Action required"))</f>
        <v/>
      </c>
      <c r="AK33" s="20" t="str">
        <f t="shared" si="19"/>
        <v/>
      </c>
      <c r="AL33" s="20" t="str">
        <f t="shared" si="20"/>
        <v/>
      </c>
      <c r="AM33" s="20" t="str">
        <f t="shared" si="21"/>
        <v/>
      </c>
      <c r="AN33" s="20" t="str">
        <f t="shared" si="22"/>
        <v/>
      </c>
      <c r="AO33" s="20" t="str">
        <f t="shared" si="23"/>
        <v/>
      </c>
      <c r="AP33" s="20" t="str">
        <f t="shared" si="24"/>
        <v/>
      </c>
      <c r="AQ33" s="20" t="str">
        <f t="shared" si="25"/>
        <v/>
      </c>
    </row>
    <row r="34" spans="1:43" ht="18" customHeight="1" x14ac:dyDescent="0.35">
      <c r="A34" s="14"/>
      <c r="B34" s="14"/>
      <c r="C34" s="15"/>
      <c r="D34" s="16" t="str">
        <f>IF(HorizontalReportTable[[#This Row],[MPS Name]]="","",IFERROR(_xlfn.XLOOKUP(HorizontalReportTable[[#This Row],[MPS Name]],'Service ID'!$C$2:$C$185,'Service ID'!$D$2:$D$185,""),""))</f>
        <v/>
      </c>
      <c r="E34" s="15"/>
      <c r="F34" s="14"/>
      <c r="H34" s="21"/>
      <c r="I34" s="22"/>
      <c r="J34" s="14"/>
      <c r="K34" s="18"/>
      <c r="L34" s="14"/>
      <c r="M34" s="18"/>
      <c r="N34" s="14"/>
      <c r="O34" s="14"/>
      <c r="P34" s="14"/>
      <c r="Q34" s="14"/>
      <c r="R34" s="14"/>
      <c r="S34" s="14"/>
      <c r="T34" s="14"/>
      <c r="U34" s="14"/>
      <c r="V34" s="14"/>
      <c r="W34" s="14"/>
      <c r="X34" s="18"/>
      <c r="Y34" s="14"/>
      <c r="Z34" s="19" t="b">
        <v>0</v>
      </c>
      <c r="AA34" s="14"/>
      <c r="AB34" s="19" t="b">
        <v>0</v>
      </c>
      <c r="AC34" s="20" t="str">
        <f>IF(COUNTA($A34:$C34,$E34:$Y34,$AA34)=0,"",IF(AND($A34&lt;&gt;"",$B34&lt;&gt;"",$C34&lt;&gt;"",$D34&lt;&gt;"",LEN(TRIM($E34))&gt;0,LEN(TRIM($F34))&gt;0,LEN(TRIM($G34))&gt;0,LEN(TRIM($H34))&gt;0,ISNUMBER($I34),$I34&gt;=DATE(2027,1,1),COUNTIFS('Service List'!$A$2:$A$188,$A34,'Service List'!$B$2:$B$188,$B34,'Service List'!$C$2:$C$188,$C34,'Service List'!$D$2:$D$188,$D34)&gt;0),"Complete","Action required"))</f>
        <v/>
      </c>
      <c r="AD34" s="20" t="str">
        <f t="shared" si="13"/>
        <v/>
      </c>
      <c r="AE34" s="20" t="str">
        <f t="shared" si="14"/>
        <v/>
      </c>
      <c r="AF34" s="20" t="str">
        <f t="shared" si="15"/>
        <v/>
      </c>
      <c r="AG34" s="20" t="str">
        <f t="shared" si="16"/>
        <v/>
      </c>
      <c r="AH34" s="20" t="str">
        <f t="shared" si="17"/>
        <v/>
      </c>
      <c r="AI34" s="20" t="str">
        <f t="shared" si="18"/>
        <v/>
      </c>
      <c r="AJ34" s="20" t="str" cm="1">
        <f t="array" ref="AJ34">IF(COUNTA($A34:$C34,$E34:$Y34,$AA34)=0,"",IF(AND(LEN(TRIM($V34))&gt;0,SUMPRODUCT(($N$4:$T$4=$V34)*($N34:$T34="Yes"))&gt;0),"Complete","Action required"))</f>
        <v/>
      </c>
      <c r="AK34" s="20" t="str">
        <f t="shared" si="19"/>
        <v/>
      </c>
      <c r="AL34" s="20" t="str">
        <f t="shared" si="20"/>
        <v/>
      </c>
      <c r="AM34" s="20" t="str">
        <f t="shared" si="21"/>
        <v/>
      </c>
      <c r="AN34" s="20" t="str">
        <f t="shared" si="22"/>
        <v/>
      </c>
      <c r="AO34" s="20" t="str">
        <f t="shared" si="23"/>
        <v/>
      </c>
      <c r="AP34" s="20" t="str">
        <f t="shared" si="24"/>
        <v/>
      </c>
      <c r="AQ34" s="20" t="str">
        <f t="shared" si="25"/>
        <v/>
      </c>
    </row>
    <row r="35" spans="1:43" ht="18" customHeight="1" x14ac:dyDescent="0.35">
      <c r="A35" s="14"/>
      <c r="B35" s="14"/>
      <c r="C35" s="15"/>
      <c r="D35" s="16" t="str">
        <f>IF(HorizontalReportTable[[#This Row],[MPS Name]]="","",IFERROR(_xlfn.XLOOKUP(HorizontalReportTable[[#This Row],[MPS Name]],'Service ID'!$C$2:$C$185,'Service ID'!$D$2:$D$185,""),""))</f>
        <v/>
      </c>
      <c r="E35" s="15"/>
      <c r="F35" s="14"/>
      <c r="H35" s="21"/>
      <c r="I35" s="22"/>
      <c r="J35" s="14"/>
      <c r="K35" s="18"/>
      <c r="L35" s="14"/>
      <c r="M35" s="18"/>
      <c r="N35" s="14"/>
      <c r="O35" s="14"/>
      <c r="P35" s="14"/>
      <c r="Q35" s="14"/>
      <c r="R35" s="14"/>
      <c r="S35" s="14"/>
      <c r="T35" s="14"/>
      <c r="U35" s="14"/>
      <c r="V35" s="14"/>
      <c r="W35" s="14"/>
      <c r="X35" s="18"/>
      <c r="Y35" s="14"/>
      <c r="Z35" s="19" t="b">
        <v>0</v>
      </c>
      <c r="AA35" s="14"/>
      <c r="AB35" s="19" t="b">
        <v>0</v>
      </c>
      <c r="AC35" s="20" t="str">
        <f>IF(COUNTA($A35:$C35,$E35:$Y35,$AA35)=0,"",IF(AND($A35&lt;&gt;"",$B35&lt;&gt;"",$C35&lt;&gt;"",$D35&lt;&gt;"",LEN(TRIM($E35))&gt;0,LEN(TRIM($F35))&gt;0,LEN(TRIM($G35))&gt;0,LEN(TRIM($H35))&gt;0,ISNUMBER($I35),$I35&gt;=DATE(2027,1,1),COUNTIFS('Service List'!$A$2:$A$188,$A35,'Service List'!$B$2:$B$188,$B35,'Service List'!$C$2:$C$188,$C35,'Service List'!$D$2:$D$188,$D35)&gt;0),"Complete","Action required"))</f>
        <v/>
      </c>
      <c r="AD35" s="20" t="str">
        <f t="shared" si="13"/>
        <v/>
      </c>
      <c r="AE35" s="20" t="str">
        <f t="shared" si="14"/>
        <v/>
      </c>
      <c r="AF35" s="20" t="str">
        <f t="shared" si="15"/>
        <v/>
      </c>
      <c r="AG35" s="20" t="str">
        <f t="shared" si="16"/>
        <v/>
      </c>
      <c r="AH35" s="20" t="str">
        <f t="shared" si="17"/>
        <v/>
      </c>
      <c r="AI35" s="20" t="str">
        <f t="shared" si="18"/>
        <v/>
      </c>
      <c r="AJ35" s="20" t="str" cm="1">
        <f t="array" ref="AJ35">IF(COUNTA($A35:$C35,$E35:$Y35,$AA35)=0,"",IF(AND(LEN(TRIM($V35))&gt;0,SUMPRODUCT(($N$4:$T$4=$V35)*($N35:$T35="Yes"))&gt;0),"Complete","Action required"))</f>
        <v/>
      </c>
      <c r="AK35" s="20" t="str">
        <f t="shared" si="19"/>
        <v/>
      </c>
      <c r="AL35" s="20" t="str">
        <f t="shared" si="20"/>
        <v/>
      </c>
      <c r="AM35" s="20" t="str">
        <f t="shared" si="21"/>
        <v/>
      </c>
      <c r="AN35" s="20" t="str">
        <f t="shared" si="22"/>
        <v/>
      </c>
      <c r="AO35" s="20" t="str">
        <f t="shared" si="23"/>
        <v/>
      </c>
      <c r="AP35" s="20" t="str">
        <f t="shared" si="24"/>
        <v/>
      </c>
      <c r="AQ35" s="20" t="str">
        <f t="shared" si="25"/>
        <v/>
      </c>
    </row>
    <row r="36" spans="1:43" ht="18" customHeight="1" x14ac:dyDescent="0.35">
      <c r="A36" s="14"/>
      <c r="B36" s="14"/>
      <c r="C36" s="15"/>
      <c r="D36" s="16" t="str">
        <f>IF(HorizontalReportTable[[#This Row],[MPS Name]]="","",IFERROR(_xlfn.XLOOKUP(HorizontalReportTable[[#This Row],[MPS Name]],'Service ID'!$C$2:$C$185,'Service ID'!$D$2:$D$185,""),""))</f>
        <v/>
      </c>
      <c r="E36" s="15"/>
      <c r="F36" s="14"/>
      <c r="H36" s="21"/>
      <c r="I36" s="22"/>
      <c r="J36" s="14"/>
      <c r="K36" s="18"/>
      <c r="L36" s="14"/>
      <c r="M36" s="18"/>
      <c r="N36" s="14"/>
      <c r="O36" s="14"/>
      <c r="P36" s="14"/>
      <c r="Q36" s="14"/>
      <c r="R36" s="14"/>
      <c r="S36" s="14"/>
      <c r="T36" s="14"/>
      <c r="U36" s="14"/>
      <c r="V36" s="14"/>
      <c r="W36" s="14"/>
      <c r="X36" s="18"/>
      <c r="Y36" s="14"/>
      <c r="Z36" s="19" t="b">
        <v>0</v>
      </c>
      <c r="AA36" s="14"/>
      <c r="AB36" s="19" t="b">
        <v>0</v>
      </c>
      <c r="AC36" s="20" t="str">
        <f>IF(COUNTA($A36:$C36,$E36:$Y36,$AA36)=0,"",IF(AND($A36&lt;&gt;"",$B36&lt;&gt;"",$C36&lt;&gt;"",$D36&lt;&gt;"",LEN(TRIM($E36))&gt;0,LEN(TRIM($F36))&gt;0,LEN(TRIM($G36))&gt;0,LEN(TRIM($H36))&gt;0,ISNUMBER($I36),$I36&gt;=DATE(2027,1,1),COUNTIFS('Service List'!$A$2:$A$188,$A36,'Service List'!$B$2:$B$188,$B36,'Service List'!$C$2:$C$188,$C36,'Service List'!$D$2:$D$188,$D36)&gt;0),"Complete","Action required"))</f>
        <v/>
      </c>
      <c r="AD36" s="20" t="str">
        <f t="shared" si="13"/>
        <v/>
      </c>
      <c r="AE36" s="20" t="str">
        <f t="shared" si="14"/>
        <v/>
      </c>
      <c r="AF36" s="20" t="str">
        <f t="shared" si="15"/>
        <v/>
      </c>
      <c r="AG36" s="20" t="str">
        <f t="shared" si="16"/>
        <v/>
      </c>
      <c r="AH36" s="20" t="str">
        <f t="shared" si="17"/>
        <v/>
      </c>
      <c r="AI36" s="20" t="str">
        <f t="shared" si="18"/>
        <v/>
      </c>
      <c r="AJ36" s="20" t="str" cm="1">
        <f t="array" ref="AJ36">IF(COUNTA($A36:$C36,$E36:$Y36,$AA36)=0,"",IF(AND(LEN(TRIM($V36))&gt;0,SUMPRODUCT(($N$4:$T$4=$V36)*($N36:$T36="Yes"))&gt;0),"Complete","Action required"))</f>
        <v/>
      </c>
      <c r="AK36" s="20" t="str">
        <f t="shared" si="19"/>
        <v/>
      </c>
      <c r="AL36" s="20" t="str">
        <f t="shared" si="20"/>
        <v/>
      </c>
      <c r="AM36" s="20" t="str">
        <f t="shared" si="21"/>
        <v/>
      </c>
      <c r="AN36" s="20" t="str">
        <f t="shared" si="22"/>
        <v/>
      </c>
      <c r="AO36" s="20" t="str">
        <f t="shared" si="23"/>
        <v/>
      </c>
      <c r="AP36" s="20" t="str">
        <f t="shared" si="24"/>
        <v/>
      </c>
      <c r="AQ36" s="20" t="str">
        <f t="shared" si="25"/>
        <v/>
      </c>
    </row>
    <row r="37" spans="1:43" ht="18" customHeight="1" x14ac:dyDescent="0.35">
      <c r="A37" s="14"/>
      <c r="B37" s="14"/>
      <c r="C37" s="15"/>
      <c r="D37" s="16" t="str">
        <f>IF(HorizontalReportTable[[#This Row],[MPS Name]]="","",IFERROR(_xlfn.XLOOKUP(HorizontalReportTable[[#This Row],[MPS Name]],'Service ID'!$C$2:$C$185,'Service ID'!$D$2:$D$185,""),""))</f>
        <v/>
      </c>
      <c r="E37" s="15"/>
      <c r="F37" s="14"/>
      <c r="H37" s="21"/>
      <c r="I37" s="22"/>
      <c r="J37" s="14"/>
      <c r="K37" s="18"/>
      <c r="L37" s="14"/>
      <c r="M37" s="18"/>
      <c r="N37" s="14"/>
      <c r="O37" s="14"/>
      <c r="P37" s="14"/>
      <c r="Q37" s="14"/>
      <c r="R37" s="14"/>
      <c r="S37" s="14"/>
      <c r="T37" s="14"/>
      <c r="U37" s="14"/>
      <c r="V37" s="14"/>
      <c r="W37" s="14"/>
      <c r="X37" s="18"/>
      <c r="Y37" s="14"/>
      <c r="Z37" s="19" t="b">
        <v>0</v>
      </c>
      <c r="AA37" s="14"/>
      <c r="AB37" s="19" t="b">
        <v>0</v>
      </c>
      <c r="AC37" s="20" t="str">
        <f>IF(COUNTA($A37:$C37,$E37:$Y37,$AA37)=0,"",IF(AND($A37&lt;&gt;"",$B37&lt;&gt;"",$C37&lt;&gt;"",$D37&lt;&gt;"",LEN(TRIM($E37))&gt;0,LEN(TRIM($F37))&gt;0,LEN(TRIM($G37))&gt;0,LEN(TRIM($H37))&gt;0,ISNUMBER($I37),$I37&gt;=DATE(2027,1,1),COUNTIFS('Service List'!$A$2:$A$188,$A37,'Service List'!$B$2:$B$188,$B37,'Service List'!$C$2:$C$188,$C37,'Service List'!$D$2:$D$188,$D37)&gt;0),"Complete","Action required"))</f>
        <v/>
      </c>
      <c r="AD37" s="20" t="str">
        <f t="shared" si="13"/>
        <v/>
      </c>
      <c r="AE37" s="20" t="str">
        <f t="shared" si="14"/>
        <v/>
      </c>
      <c r="AF37" s="20" t="str">
        <f t="shared" si="15"/>
        <v/>
      </c>
      <c r="AG37" s="20" t="str">
        <f t="shared" si="16"/>
        <v/>
      </c>
      <c r="AH37" s="20" t="str">
        <f t="shared" si="17"/>
        <v/>
      </c>
      <c r="AI37" s="20" t="str">
        <f t="shared" si="18"/>
        <v/>
      </c>
      <c r="AJ37" s="20" t="str" cm="1">
        <f t="array" ref="AJ37">IF(COUNTA($A37:$C37,$E37:$Y37,$AA37)=0,"",IF(AND(LEN(TRIM($V37))&gt;0,SUMPRODUCT(($N$4:$T$4=$V37)*($N37:$T37="Yes"))&gt;0),"Complete","Action required"))</f>
        <v/>
      </c>
      <c r="AK37" s="20" t="str">
        <f t="shared" si="19"/>
        <v/>
      </c>
      <c r="AL37" s="20" t="str">
        <f t="shared" si="20"/>
        <v/>
      </c>
      <c r="AM37" s="20" t="str">
        <f t="shared" si="21"/>
        <v/>
      </c>
      <c r="AN37" s="20" t="str">
        <f t="shared" si="22"/>
        <v/>
      </c>
      <c r="AO37" s="20" t="str">
        <f t="shared" si="23"/>
        <v/>
      </c>
      <c r="AP37" s="20" t="str">
        <f t="shared" si="24"/>
        <v/>
      </c>
      <c r="AQ37" s="20" t="str">
        <f t="shared" si="25"/>
        <v/>
      </c>
    </row>
    <row r="38" spans="1:43" ht="18" customHeight="1" x14ac:dyDescent="0.35">
      <c r="A38" s="14"/>
      <c r="B38" s="14"/>
      <c r="C38" s="15"/>
      <c r="D38" s="16" t="str">
        <f>IF(HorizontalReportTable[[#This Row],[MPS Name]]="","",IFERROR(_xlfn.XLOOKUP(HorizontalReportTable[[#This Row],[MPS Name]],'Service ID'!$C$2:$C$185,'Service ID'!$D$2:$D$185,""),""))</f>
        <v/>
      </c>
      <c r="E38" s="15"/>
      <c r="F38" s="14"/>
      <c r="H38" s="21"/>
      <c r="I38" s="22"/>
      <c r="J38" s="14"/>
      <c r="K38" s="18"/>
      <c r="L38" s="14"/>
      <c r="M38" s="18"/>
      <c r="N38" s="14"/>
      <c r="O38" s="14"/>
      <c r="P38" s="14"/>
      <c r="Q38" s="14"/>
      <c r="R38" s="14"/>
      <c r="S38" s="14"/>
      <c r="T38" s="14"/>
      <c r="U38" s="14"/>
      <c r="V38" s="14"/>
      <c r="W38" s="14"/>
      <c r="X38" s="18"/>
      <c r="Y38" s="14"/>
      <c r="Z38" s="19" t="b">
        <v>0</v>
      </c>
      <c r="AA38" s="14"/>
      <c r="AB38" s="19" t="b">
        <v>0</v>
      </c>
      <c r="AC38" s="20" t="str">
        <f>IF(COUNTA($A38:$C38,$E38:$Y38,$AA38)=0,"",IF(AND($A38&lt;&gt;"",$B38&lt;&gt;"",$C38&lt;&gt;"",$D38&lt;&gt;"",LEN(TRIM($E38))&gt;0,LEN(TRIM($F38))&gt;0,LEN(TRIM($G38))&gt;0,LEN(TRIM($H38))&gt;0,ISNUMBER($I38),$I38&gt;=DATE(2027,1,1),COUNTIFS('Service List'!$A$2:$A$188,$A38,'Service List'!$B$2:$B$188,$B38,'Service List'!$C$2:$C$188,$C38,'Service List'!$D$2:$D$188,$D38)&gt;0),"Complete","Action required"))</f>
        <v/>
      </c>
      <c r="AD38" s="20" t="str">
        <f t="shared" si="13"/>
        <v/>
      </c>
      <c r="AE38" s="20" t="str">
        <f t="shared" si="14"/>
        <v/>
      </c>
      <c r="AF38" s="20" t="str">
        <f t="shared" si="15"/>
        <v/>
      </c>
      <c r="AG38" s="20" t="str">
        <f t="shared" si="16"/>
        <v/>
      </c>
      <c r="AH38" s="20" t="str">
        <f t="shared" si="17"/>
        <v/>
      </c>
      <c r="AI38" s="20" t="str">
        <f t="shared" si="18"/>
        <v/>
      </c>
      <c r="AJ38" s="20" t="str" cm="1">
        <f t="array" ref="AJ38">IF(COUNTA($A38:$C38,$E38:$Y38,$AA38)=0,"",IF(AND(LEN(TRIM($V38))&gt;0,SUMPRODUCT(($N$4:$T$4=$V38)*($N38:$T38="Yes"))&gt;0),"Complete","Action required"))</f>
        <v/>
      </c>
      <c r="AK38" s="20" t="str">
        <f t="shared" si="19"/>
        <v/>
      </c>
      <c r="AL38" s="20" t="str">
        <f t="shared" si="20"/>
        <v/>
      </c>
      <c r="AM38" s="20" t="str">
        <f t="shared" si="21"/>
        <v/>
      </c>
      <c r="AN38" s="20" t="str">
        <f t="shared" si="22"/>
        <v/>
      </c>
      <c r="AO38" s="20" t="str">
        <f t="shared" si="23"/>
        <v/>
      </c>
      <c r="AP38" s="20" t="str">
        <f t="shared" si="24"/>
        <v/>
      </c>
      <c r="AQ38" s="20" t="str">
        <f t="shared" si="25"/>
        <v/>
      </c>
    </row>
    <row r="39" spans="1:43" ht="18" customHeight="1" x14ac:dyDescent="0.35">
      <c r="A39" s="14"/>
      <c r="B39" s="14"/>
      <c r="C39" s="15"/>
      <c r="D39" s="16" t="str">
        <f>IF(HorizontalReportTable[[#This Row],[MPS Name]]="","",IFERROR(_xlfn.XLOOKUP(HorizontalReportTable[[#This Row],[MPS Name]],'Service ID'!$C$2:$C$185,'Service ID'!$D$2:$D$185,""),""))</f>
        <v/>
      </c>
      <c r="E39" s="15"/>
      <c r="F39" s="14"/>
      <c r="H39" s="21"/>
      <c r="I39" s="22"/>
      <c r="J39" s="14"/>
      <c r="K39" s="18"/>
      <c r="L39" s="14"/>
      <c r="M39" s="18"/>
      <c r="N39" s="14"/>
      <c r="O39" s="14"/>
      <c r="P39" s="14"/>
      <c r="Q39" s="14"/>
      <c r="R39" s="14"/>
      <c r="S39" s="14"/>
      <c r="T39" s="14"/>
      <c r="U39" s="14"/>
      <c r="V39" s="14"/>
      <c r="W39" s="14"/>
      <c r="X39" s="18"/>
      <c r="Y39" s="14"/>
      <c r="Z39" s="19" t="b">
        <v>0</v>
      </c>
      <c r="AA39" s="14"/>
      <c r="AB39" s="19" t="b">
        <v>0</v>
      </c>
      <c r="AC39" s="20" t="str">
        <f>IF(COUNTA($A39:$C39,$E39:$Y39,$AA39)=0,"",IF(AND($A39&lt;&gt;"",$B39&lt;&gt;"",$C39&lt;&gt;"",$D39&lt;&gt;"",LEN(TRIM($E39))&gt;0,LEN(TRIM($F39))&gt;0,LEN(TRIM($G39))&gt;0,LEN(TRIM($H39))&gt;0,ISNUMBER($I39),$I39&gt;=DATE(2027,1,1),COUNTIFS('Service List'!$A$2:$A$188,$A39,'Service List'!$B$2:$B$188,$B39,'Service List'!$C$2:$C$188,$C39,'Service List'!$D$2:$D$188,$D39)&gt;0),"Complete","Action required"))</f>
        <v/>
      </c>
      <c r="AD39" s="20" t="str">
        <f t="shared" si="13"/>
        <v/>
      </c>
      <c r="AE39" s="20" t="str">
        <f t="shared" si="14"/>
        <v/>
      </c>
      <c r="AF39" s="20" t="str">
        <f t="shared" si="15"/>
        <v/>
      </c>
      <c r="AG39" s="20" t="str">
        <f t="shared" si="16"/>
        <v/>
      </c>
      <c r="AH39" s="20" t="str">
        <f t="shared" si="17"/>
        <v/>
      </c>
      <c r="AI39" s="20" t="str">
        <f t="shared" si="18"/>
        <v/>
      </c>
      <c r="AJ39" s="20" t="str" cm="1">
        <f t="array" ref="AJ39">IF(COUNTA($A39:$C39,$E39:$Y39,$AA39)=0,"",IF(AND(LEN(TRIM($V39))&gt;0,SUMPRODUCT(($N$4:$T$4=$V39)*($N39:$T39="Yes"))&gt;0),"Complete","Action required"))</f>
        <v/>
      </c>
      <c r="AK39" s="20" t="str">
        <f t="shared" si="19"/>
        <v/>
      </c>
      <c r="AL39" s="20" t="str">
        <f t="shared" si="20"/>
        <v/>
      </c>
      <c r="AM39" s="20" t="str">
        <f t="shared" si="21"/>
        <v/>
      </c>
      <c r="AN39" s="20" t="str">
        <f t="shared" si="22"/>
        <v/>
      </c>
      <c r="AO39" s="20" t="str">
        <f t="shared" si="23"/>
        <v/>
      </c>
      <c r="AP39" s="20" t="str">
        <f t="shared" si="24"/>
        <v/>
      </c>
      <c r="AQ39" s="20" t="str">
        <f t="shared" si="25"/>
        <v/>
      </c>
    </row>
    <row r="40" spans="1:43" ht="18" customHeight="1" x14ac:dyDescent="0.35">
      <c r="A40" s="14"/>
      <c r="B40" s="14"/>
      <c r="C40" s="15"/>
      <c r="D40" s="16" t="str">
        <f>IF(HorizontalReportTable[[#This Row],[MPS Name]]="","",IFERROR(_xlfn.XLOOKUP(HorizontalReportTable[[#This Row],[MPS Name]],'Service ID'!$C$2:$C$185,'Service ID'!$D$2:$D$185,""),""))</f>
        <v/>
      </c>
      <c r="E40" s="15"/>
      <c r="F40" s="14"/>
      <c r="H40" s="21"/>
      <c r="I40" s="22"/>
      <c r="J40" s="14"/>
      <c r="K40" s="18"/>
      <c r="L40" s="14"/>
      <c r="M40" s="18"/>
      <c r="N40" s="14"/>
      <c r="O40" s="14"/>
      <c r="P40" s="14"/>
      <c r="Q40" s="14"/>
      <c r="R40" s="14"/>
      <c r="S40" s="14"/>
      <c r="T40" s="14"/>
      <c r="U40" s="14"/>
      <c r="V40" s="14"/>
      <c r="W40" s="14"/>
      <c r="X40" s="18"/>
      <c r="Y40" s="14"/>
      <c r="Z40" s="19" t="b">
        <v>0</v>
      </c>
      <c r="AA40" s="14"/>
      <c r="AB40" s="19" t="b">
        <v>0</v>
      </c>
      <c r="AC40" s="20" t="str">
        <f>IF(COUNTA($A40:$C40,$E40:$Y40,$AA40)=0,"",IF(AND($A40&lt;&gt;"",$B40&lt;&gt;"",$C40&lt;&gt;"",$D40&lt;&gt;"",LEN(TRIM($E40))&gt;0,LEN(TRIM($F40))&gt;0,LEN(TRIM($G40))&gt;0,LEN(TRIM($H40))&gt;0,ISNUMBER($I40),$I40&gt;=DATE(2027,1,1),COUNTIFS('Service List'!$A$2:$A$188,$A40,'Service List'!$B$2:$B$188,$B40,'Service List'!$C$2:$C$188,$C40,'Service List'!$D$2:$D$188,$D40)&gt;0),"Complete","Action required"))</f>
        <v/>
      </c>
      <c r="AD40" s="20" t="str">
        <f t="shared" si="13"/>
        <v/>
      </c>
      <c r="AE40" s="20" t="str">
        <f t="shared" si="14"/>
        <v/>
      </c>
      <c r="AF40" s="20" t="str">
        <f t="shared" si="15"/>
        <v/>
      </c>
      <c r="AG40" s="20" t="str">
        <f t="shared" si="16"/>
        <v/>
      </c>
      <c r="AH40" s="20" t="str">
        <f t="shared" si="17"/>
        <v/>
      </c>
      <c r="AI40" s="20" t="str">
        <f t="shared" si="18"/>
        <v/>
      </c>
      <c r="AJ40" s="20" t="str" cm="1">
        <f t="array" ref="AJ40">IF(COUNTA($A40:$C40,$E40:$Y40,$AA40)=0,"",IF(AND(LEN(TRIM($V40))&gt;0,SUMPRODUCT(($N$4:$T$4=$V40)*($N40:$T40="Yes"))&gt;0),"Complete","Action required"))</f>
        <v/>
      </c>
      <c r="AK40" s="20" t="str">
        <f t="shared" si="19"/>
        <v/>
      </c>
      <c r="AL40" s="20" t="str">
        <f t="shared" si="20"/>
        <v/>
      </c>
      <c r="AM40" s="20" t="str">
        <f t="shared" si="21"/>
        <v/>
      </c>
      <c r="AN40" s="20" t="str">
        <f t="shared" si="22"/>
        <v/>
      </c>
      <c r="AO40" s="20" t="str">
        <f t="shared" si="23"/>
        <v/>
      </c>
      <c r="AP40" s="20" t="str">
        <f t="shared" si="24"/>
        <v/>
      </c>
      <c r="AQ40" s="20" t="str">
        <f t="shared" si="25"/>
        <v/>
      </c>
    </row>
    <row r="41" spans="1:43" ht="18" customHeight="1" x14ac:dyDescent="0.35">
      <c r="A41" s="14"/>
      <c r="B41" s="14"/>
      <c r="C41" s="15"/>
      <c r="D41" s="16" t="str">
        <f>IF(HorizontalReportTable[[#This Row],[MPS Name]]="","",IFERROR(_xlfn.XLOOKUP(HorizontalReportTable[[#This Row],[MPS Name]],'Service ID'!$C$2:$C$185,'Service ID'!$D$2:$D$185,""),""))</f>
        <v/>
      </c>
      <c r="E41" s="15"/>
      <c r="F41" s="14"/>
      <c r="H41" s="21"/>
      <c r="I41" s="22"/>
      <c r="J41" s="14"/>
      <c r="K41" s="18"/>
      <c r="L41" s="14"/>
      <c r="M41" s="18"/>
      <c r="N41" s="14"/>
      <c r="O41" s="14"/>
      <c r="P41" s="14"/>
      <c r="Q41" s="14"/>
      <c r="R41" s="14"/>
      <c r="S41" s="14"/>
      <c r="T41" s="14"/>
      <c r="U41" s="14"/>
      <c r="V41" s="14"/>
      <c r="W41" s="14"/>
      <c r="X41" s="18"/>
      <c r="Y41" s="14"/>
      <c r="Z41" s="19" t="b">
        <v>0</v>
      </c>
      <c r="AA41" s="14"/>
      <c r="AB41" s="19" t="b">
        <v>0</v>
      </c>
      <c r="AC41" s="20" t="str">
        <f>IF(COUNTA($A41:$C41,$E41:$Y41,$AA41)=0,"",IF(AND($A41&lt;&gt;"",$B41&lt;&gt;"",$C41&lt;&gt;"",$D41&lt;&gt;"",LEN(TRIM($E41))&gt;0,LEN(TRIM($F41))&gt;0,LEN(TRIM($G41))&gt;0,LEN(TRIM($H41))&gt;0,ISNUMBER($I41),$I41&gt;=DATE(2027,1,1),COUNTIFS('Service List'!$A$2:$A$188,$A41,'Service List'!$B$2:$B$188,$B41,'Service List'!$C$2:$C$188,$C41,'Service List'!$D$2:$D$188,$D41)&gt;0),"Complete","Action required"))</f>
        <v/>
      </c>
      <c r="AD41" s="20" t="str">
        <f t="shared" si="13"/>
        <v/>
      </c>
      <c r="AE41" s="20" t="str">
        <f t="shared" si="14"/>
        <v/>
      </c>
      <c r="AF41" s="20" t="str">
        <f t="shared" si="15"/>
        <v/>
      </c>
      <c r="AG41" s="20" t="str">
        <f t="shared" si="16"/>
        <v/>
      </c>
      <c r="AH41" s="20" t="str">
        <f t="shared" si="17"/>
        <v/>
      </c>
      <c r="AI41" s="20" t="str">
        <f t="shared" si="18"/>
        <v/>
      </c>
      <c r="AJ41" s="20" t="str" cm="1">
        <f t="array" ref="AJ41">IF(COUNTA($A41:$C41,$E41:$Y41,$AA41)=0,"",IF(AND(LEN(TRIM($V41))&gt;0,SUMPRODUCT(($N$4:$T$4=$V41)*($N41:$T41="Yes"))&gt;0),"Complete","Action required"))</f>
        <v/>
      </c>
      <c r="AK41" s="20" t="str">
        <f t="shared" si="19"/>
        <v/>
      </c>
      <c r="AL41" s="20" t="str">
        <f t="shared" si="20"/>
        <v/>
      </c>
      <c r="AM41" s="20" t="str">
        <f t="shared" si="21"/>
        <v/>
      </c>
      <c r="AN41" s="20" t="str">
        <f t="shared" si="22"/>
        <v/>
      </c>
      <c r="AO41" s="20" t="str">
        <f t="shared" si="23"/>
        <v/>
      </c>
      <c r="AP41" s="20" t="str">
        <f t="shared" si="24"/>
        <v/>
      </c>
      <c r="AQ41" s="20" t="str">
        <f t="shared" si="25"/>
        <v/>
      </c>
    </row>
    <row r="42" spans="1:43" ht="18" customHeight="1" x14ac:dyDescent="0.35">
      <c r="A42" s="14"/>
      <c r="B42" s="14"/>
      <c r="C42" s="15"/>
      <c r="D42" s="16" t="str">
        <f>IF(HorizontalReportTable[[#This Row],[MPS Name]]="","",IFERROR(_xlfn.XLOOKUP(HorizontalReportTable[[#This Row],[MPS Name]],'Service ID'!$C$2:$C$185,'Service ID'!$D$2:$D$185,""),""))</f>
        <v/>
      </c>
      <c r="E42" s="15"/>
      <c r="F42" s="14"/>
      <c r="H42" s="21"/>
      <c r="I42" s="22"/>
      <c r="J42" s="14"/>
      <c r="K42" s="18"/>
      <c r="L42" s="14"/>
      <c r="M42" s="18"/>
      <c r="N42" s="14"/>
      <c r="O42" s="14"/>
      <c r="P42" s="14"/>
      <c r="Q42" s="14"/>
      <c r="R42" s="14"/>
      <c r="S42" s="14"/>
      <c r="T42" s="14"/>
      <c r="U42" s="14"/>
      <c r="V42" s="14"/>
      <c r="W42" s="14"/>
      <c r="X42" s="18"/>
      <c r="Y42" s="14"/>
      <c r="Z42" s="19" t="b">
        <v>0</v>
      </c>
      <c r="AA42" s="14"/>
      <c r="AB42" s="19" t="b">
        <v>0</v>
      </c>
      <c r="AC42" s="20" t="str">
        <f>IF(COUNTA($A42:$C42,$E42:$Y42,$AA42)=0,"",IF(AND($A42&lt;&gt;"",$B42&lt;&gt;"",$C42&lt;&gt;"",$D42&lt;&gt;"",LEN(TRIM($E42))&gt;0,LEN(TRIM($F42))&gt;0,LEN(TRIM($G42))&gt;0,LEN(TRIM($H42))&gt;0,ISNUMBER($I42),$I42&gt;=DATE(2027,1,1),COUNTIFS('Service List'!$A$2:$A$188,$A42,'Service List'!$B$2:$B$188,$B42,'Service List'!$C$2:$C$188,$C42,'Service List'!$D$2:$D$188,$D42)&gt;0),"Complete","Action required"))</f>
        <v/>
      </c>
      <c r="AD42" s="20" t="str">
        <f t="shared" si="13"/>
        <v/>
      </c>
      <c r="AE42" s="20" t="str">
        <f t="shared" si="14"/>
        <v/>
      </c>
      <c r="AF42" s="20" t="str">
        <f t="shared" si="15"/>
        <v/>
      </c>
      <c r="AG42" s="20" t="str">
        <f t="shared" si="16"/>
        <v/>
      </c>
      <c r="AH42" s="20" t="str">
        <f t="shared" si="17"/>
        <v/>
      </c>
      <c r="AI42" s="20" t="str">
        <f t="shared" si="18"/>
        <v/>
      </c>
      <c r="AJ42" s="20" t="str" cm="1">
        <f t="array" ref="AJ42">IF(COUNTA($A42:$C42,$E42:$Y42,$AA42)=0,"",IF(AND(LEN(TRIM($V42))&gt;0,SUMPRODUCT(($N$4:$T$4=$V42)*($N42:$T42="Yes"))&gt;0),"Complete","Action required"))</f>
        <v/>
      </c>
      <c r="AK42" s="20" t="str">
        <f t="shared" si="19"/>
        <v/>
      </c>
      <c r="AL42" s="20" t="str">
        <f t="shared" si="20"/>
        <v/>
      </c>
      <c r="AM42" s="20" t="str">
        <f t="shared" si="21"/>
        <v/>
      </c>
      <c r="AN42" s="20" t="str">
        <f t="shared" si="22"/>
        <v/>
      </c>
      <c r="AO42" s="20" t="str">
        <f t="shared" si="23"/>
        <v/>
      </c>
      <c r="AP42" s="20" t="str">
        <f t="shared" si="24"/>
        <v/>
      </c>
      <c r="AQ42" s="20" t="str">
        <f t="shared" si="25"/>
        <v/>
      </c>
    </row>
    <row r="43" spans="1:43" ht="30" customHeight="1" x14ac:dyDescent="0.35">
      <c r="A43" s="14"/>
      <c r="B43" s="14"/>
      <c r="C43" s="15"/>
      <c r="D43" s="16" t="str">
        <f>IF(HorizontalReportTable[[#This Row],[MPS Name]]="","",IFERROR(_xlfn.XLOOKUP(HorizontalReportTable[[#This Row],[MPS Name]],'Service ID'!$C$2:$C$185,'Service ID'!$D$2:$D$185,""),""))</f>
        <v/>
      </c>
      <c r="E43" s="15"/>
      <c r="F43" s="14"/>
      <c r="H43" s="21"/>
      <c r="I43" s="22"/>
      <c r="J43" s="14"/>
      <c r="K43" s="18"/>
      <c r="L43" s="14"/>
      <c r="M43" s="18"/>
      <c r="N43" s="14"/>
      <c r="O43" s="14"/>
      <c r="P43" s="14"/>
      <c r="Q43" s="14"/>
      <c r="R43" s="14"/>
      <c r="S43" s="14"/>
      <c r="T43" s="14"/>
      <c r="U43" s="14"/>
      <c r="V43" s="14"/>
      <c r="W43" s="14"/>
      <c r="X43" s="18"/>
      <c r="Y43" s="14"/>
      <c r="Z43" s="19" t="b">
        <v>0</v>
      </c>
      <c r="AA43" s="14"/>
      <c r="AB43" s="19" t="b">
        <v>0</v>
      </c>
      <c r="AC43" s="20" t="str">
        <f>IF(COUNTA($A43:$C43,$E43:$Y43,$AA43)=0,"",IF(AND($A43&lt;&gt;"",$B43&lt;&gt;"",$C43&lt;&gt;"",$D43&lt;&gt;"",LEN(TRIM($E43))&gt;0,LEN(TRIM($F43))&gt;0,LEN(TRIM($G43))&gt;0,LEN(TRIM($H43))&gt;0,ISNUMBER($I43),$I43&gt;=DATE(2027,1,1),COUNTIFS('Service List'!$A$2:$A$188,$A43,'Service List'!$B$2:$B$188,$B43,'Service List'!$C$2:$C$188,$C43,'Service List'!$D$2:$D$188,$D43)&gt;0),"Complete","Action required"))</f>
        <v/>
      </c>
      <c r="AD43" s="20" t="str">
        <f t="shared" si="13"/>
        <v/>
      </c>
      <c r="AE43" s="20" t="str">
        <f t="shared" si="14"/>
        <v/>
      </c>
      <c r="AF43" s="20" t="str">
        <f t="shared" si="15"/>
        <v/>
      </c>
      <c r="AG43" s="20" t="str">
        <f t="shared" si="16"/>
        <v/>
      </c>
      <c r="AH43" s="20" t="str">
        <f t="shared" si="17"/>
        <v/>
      </c>
      <c r="AI43" s="20" t="str">
        <f t="shared" si="18"/>
        <v/>
      </c>
      <c r="AJ43" s="20" t="str" cm="1">
        <f t="array" ref="AJ43">IF(COUNTA($A43:$C43,$E43:$Y43,$AA43)=0,"",IF(AND(LEN(TRIM($V43))&gt;0,SUMPRODUCT(($N$4:$T$4=$V43)*($N43:$T43="Yes"))&gt;0),"Complete","Action required"))</f>
        <v/>
      </c>
      <c r="AK43" s="20" t="str">
        <f t="shared" si="19"/>
        <v/>
      </c>
      <c r="AL43" s="20" t="str">
        <f t="shared" si="20"/>
        <v/>
      </c>
      <c r="AM43" s="20" t="str">
        <f t="shared" si="21"/>
        <v/>
      </c>
      <c r="AN43" s="20" t="str">
        <f t="shared" si="22"/>
        <v/>
      </c>
      <c r="AO43" s="20" t="str">
        <f t="shared" si="23"/>
        <v/>
      </c>
      <c r="AP43" s="20" t="str">
        <f t="shared" si="24"/>
        <v/>
      </c>
      <c r="AQ43" s="20" t="str">
        <f t="shared" si="25"/>
        <v/>
      </c>
    </row>
    <row r="44" spans="1:43" ht="31.5" customHeight="1" x14ac:dyDescent="0.35">
      <c r="A44" s="14"/>
      <c r="B44" s="14"/>
      <c r="C44" s="15"/>
      <c r="D44" s="16" t="str">
        <f>IF(HorizontalReportTable[[#This Row],[MPS Name]]="","",IFERROR(_xlfn.XLOOKUP(HorizontalReportTable[[#This Row],[MPS Name]],'Service ID'!$C$2:$C$185,'Service ID'!$D$2:$D$185,""),""))</f>
        <v/>
      </c>
      <c r="E44" s="15"/>
      <c r="F44" s="14"/>
      <c r="H44" s="21"/>
      <c r="I44" s="22"/>
      <c r="J44" s="14"/>
      <c r="K44" s="18"/>
      <c r="L44" s="14"/>
      <c r="M44" s="18"/>
      <c r="N44" s="14"/>
      <c r="O44" s="14"/>
      <c r="P44" s="14"/>
      <c r="Q44" s="14"/>
      <c r="R44" s="14"/>
      <c r="S44" s="14"/>
      <c r="T44" s="14"/>
      <c r="U44" s="14"/>
      <c r="V44" s="14"/>
      <c r="W44" s="14"/>
      <c r="X44" s="18"/>
      <c r="Y44" s="14"/>
      <c r="Z44" s="19" t="b">
        <v>0</v>
      </c>
      <c r="AA44" s="14"/>
      <c r="AB44" s="19" t="b">
        <v>0</v>
      </c>
      <c r="AC44" s="20" t="str">
        <f>IF(COUNTA($A44:$C44,$E44:$Y44,$AA44)=0,"",IF(AND($A44&lt;&gt;"",$B44&lt;&gt;"",$C44&lt;&gt;"",$D44&lt;&gt;"",LEN(TRIM($E44))&gt;0,LEN(TRIM($F44))&gt;0,LEN(TRIM($G44))&gt;0,LEN(TRIM($H44))&gt;0,ISNUMBER($I44),$I44&gt;=DATE(2027,1,1),COUNTIFS('Service List'!$A$2:$A$188,$A44,'Service List'!$B$2:$B$188,$B44,'Service List'!$C$2:$C$188,$C44,'Service List'!$D$2:$D$188,$D44)&gt;0),"Complete","Action required"))</f>
        <v/>
      </c>
      <c r="AD44" s="20" t="str">
        <f t="shared" si="13"/>
        <v/>
      </c>
      <c r="AE44" s="20" t="str">
        <f t="shared" si="14"/>
        <v/>
      </c>
      <c r="AF44" s="20" t="str">
        <f t="shared" si="15"/>
        <v/>
      </c>
      <c r="AG44" s="20" t="str">
        <f t="shared" si="16"/>
        <v/>
      </c>
      <c r="AH44" s="20" t="str">
        <f t="shared" si="17"/>
        <v/>
      </c>
      <c r="AI44" s="20" t="str">
        <f t="shared" si="18"/>
        <v/>
      </c>
      <c r="AJ44" s="20" t="str" cm="1">
        <f t="array" ref="AJ44">IF(COUNTA($A44:$C44,$E44:$Y44,$AA44)=0,"",IF(AND(LEN(TRIM($V44))&gt;0,SUMPRODUCT(($N$4:$T$4=$V44)*($N44:$T44="Yes"))&gt;0),"Complete","Action required"))</f>
        <v/>
      </c>
      <c r="AK44" s="20" t="str">
        <f t="shared" si="19"/>
        <v/>
      </c>
      <c r="AL44" s="20" t="str">
        <f t="shared" si="20"/>
        <v/>
      </c>
      <c r="AM44" s="20" t="str">
        <f t="shared" si="21"/>
        <v/>
      </c>
      <c r="AN44" s="20" t="str">
        <f t="shared" si="22"/>
        <v/>
      </c>
      <c r="AO44" s="20" t="str">
        <f t="shared" si="23"/>
        <v/>
      </c>
      <c r="AP44" s="20" t="str">
        <f t="shared" si="24"/>
        <v/>
      </c>
      <c r="AQ44" s="20" t="str">
        <f t="shared" si="25"/>
        <v/>
      </c>
    </row>
    <row r="45" spans="1:43" ht="30" customHeight="1" x14ac:dyDescent="0.35">
      <c r="A45" s="14"/>
      <c r="B45" s="14"/>
      <c r="C45" s="15"/>
      <c r="D45" s="16" t="str">
        <f>IF(HorizontalReportTable[[#This Row],[MPS Name]]="","",IFERROR(_xlfn.XLOOKUP(HorizontalReportTable[[#This Row],[MPS Name]],'Service ID'!$C$2:$C$185,'Service ID'!$D$2:$D$185,""),""))</f>
        <v/>
      </c>
      <c r="E45" s="15"/>
      <c r="F45" s="14"/>
      <c r="H45" s="21"/>
      <c r="I45" s="22"/>
      <c r="J45" s="14"/>
      <c r="K45" s="18"/>
      <c r="L45" s="14"/>
      <c r="M45" s="18"/>
      <c r="N45" s="14"/>
      <c r="O45" s="14"/>
      <c r="P45" s="14"/>
      <c r="Q45" s="14"/>
      <c r="R45" s="14"/>
      <c r="S45" s="14"/>
      <c r="T45" s="14"/>
      <c r="U45" s="14"/>
      <c r="V45" s="14"/>
      <c r="W45" s="14"/>
      <c r="X45" s="18"/>
      <c r="Y45" s="14"/>
      <c r="Z45" s="19" t="b">
        <v>0</v>
      </c>
      <c r="AA45" s="14"/>
      <c r="AB45" s="19" t="b">
        <v>0</v>
      </c>
      <c r="AC45" s="20" t="str">
        <f>IF(COUNTA($A45:$C45,$E45:$Y45,$AA45)=0,"",IF(AND($A45&lt;&gt;"",$B45&lt;&gt;"",$C45&lt;&gt;"",$D45&lt;&gt;"",LEN(TRIM($E45))&gt;0,LEN(TRIM($F45))&gt;0,LEN(TRIM($G45))&gt;0,LEN(TRIM($H45))&gt;0,ISNUMBER($I45),$I45&gt;=DATE(2027,1,1),COUNTIFS('Service List'!$A$2:$A$188,$A45,'Service List'!$B$2:$B$188,$B45,'Service List'!$C$2:$C$188,$C45,'Service List'!$D$2:$D$188,$D45)&gt;0),"Complete","Action required"))</f>
        <v/>
      </c>
      <c r="AD45" s="20" t="str">
        <f t="shared" si="13"/>
        <v/>
      </c>
      <c r="AE45" s="20" t="str">
        <f t="shared" si="14"/>
        <v/>
      </c>
      <c r="AF45" s="20" t="str">
        <f t="shared" si="15"/>
        <v/>
      </c>
      <c r="AG45" s="20" t="str">
        <f t="shared" si="16"/>
        <v/>
      </c>
      <c r="AH45" s="20" t="str">
        <f t="shared" si="17"/>
        <v/>
      </c>
      <c r="AI45" s="20" t="str">
        <f t="shared" si="18"/>
        <v/>
      </c>
      <c r="AJ45" s="20" t="str" cm="1">
        <f t="array" ref="AJ45">IF(COUNTA($A45:$C45,$E45:$Y45,$AA45)=0,"",IF(AND(LEN(TRIM($V45))&gt;0,SUMPRODUCT(($N$4:$T$4=$V45)*($N45:$T45="Yes"))&gt;0),"Complete","Action required"))</f>
        <v/>
      </c>
      <c r="AK45" s="20" t="str">
        <f t="shared" si="19"/>
        <v/>
      </c>
      <c r="AL45" s="20" t="str">
        <f t="shared" si="20"/>
        <v/>
      </c>
      <c r="AM45" s="20" t="str">
        <f t="shared" si="21"/>
        <v/>
      </c>
      <c r="AN45" s="20" t="str">
        <f t="shared" si="22"/>
        <v/>
      </c>
      <c r="AO45" s="20" t="str">
        <f t="shared" si="23"/>
        <v/>
      </c>
      <c r="AP45" s="20" t="str">
        <f t="shared" si="24"/>
        <v/>
      </c>
      <c r="AQ45" s="20" t="str">
        <f t="shared" si="25"/>
        <v/>
      </c>
    </row>
    <row r="46" spans="1:43" ht="18" customHeight="1" x14ac:dyDescent="0.35">
      <c r="A46" s="14"/>
      <c r="B46" s="14"/>
      <c r="C46" s="15"/>
      <c r="D46" s="16" t="str">
        <f>IF(HorizontalReportTable[[#This Row],[MPS Name]]="","",IFERROR(_xlfn.XLOOKUP(HorizontalReportTable[[#This Row],[MPS Name]],'Service ID'!$C$2:$C$185,'Service ID'!$D$2:$D$185,""),""))</f>
        <v/>
      </c>
      <c r="E46" s="15"/>
      <c r="F46" s="14"/>
      <c r="H46" s="21"/>
      <c r="I46" s="22"/>
      <c r="J46" s="14"/>
      <c r="K46" s="18"/>
      <c r="L46" s="14"/>
      <c r="M46" s="18"/>
      <c r="N46" s="14"/>
      <c r="O46" s="14"/>
      <c r="P46" s="14"/>
      <c r="Q46" s="14"/>
      <c r="R46" s="14"/>
      <c r="S46" s="14"/>
      <c r="T46" s="14"/>
      <c r="U46" s="14"/>
      <c r="V46" s="14"/>
      <c r="W46" s="14"/>
      <c r="X46" s="18"/>
      <c r="Y46" s="14"/>
      <c r="Z46" s="19" t="b">
        <v>0</v>
      </c>
      <c r="AA46" s="14"/>
      <c r="AB46" s="19" t="b">
        <v>0</v>
      </c>
      <c r="AC46" s="20" t="str">
        <f>IF(COUNTA($A46:$C46,$E46:$Y46,$AA46)=0,"",IF(AND($A46&lt;&gt;"",$B46&lt;&gt;"",$C46&lt;&gt;"",$D46&lt;&gt;"",LEN(TRIM($E46))&gt;0,LEN(TRIM($F46))&gt;0,LEN(TRIM($G46))&gt;0,LEN(TRIM($H46))&gt;0,ISNUMBER($I46),$I46&gt;=DATE(2027,1,1),COUNTIFS('Service List'!$A$2:$A$188,$A46,'Service List'!$B$2:$B$188,$B46,'Service List'!$C$2:$C$188,$C46,'Service List'!$D$2:$D$188,$D46)&gt;0),"Complete","Action required"))</f>
        <v/>
      </c>
      <c r="AD46" s="20" t="str">
        <f t="shared" si="13"/>
        <v/>
      </c>
      <c r="AE46" s="20" t="str">
        <f t="shared" si="14"/>
        <v/>
      </c>
      <c r="AF46" s="20" t="str">
        <f t="shared" si="15"/>
        <v/>
      </c>
      <c r="AG46" s="20" t="str">
        <f t="shared" si="16"/>
        <v/>
      </c>
      <c r="AH46" s="20" t="str">
        <f t="shared" si="17"/>
        <v/>
      </c>
      <c r="AI46" s="20" t="str">
        <f t="shared" si="18"/>
        <v/>
      </c>
      <c r="AJ46" s="20" t="str" cm="1">
        <f t="array" ref="AJ46">IF(COUNTA($A46:$C46,$E46:$Y46,$AA46)=0,"",IF(AND(LEN(TRIM($V46))&gt;0,SUMPRODUCT(($N$4:$T$4=$V46)*($N46:$T46="Yes"))&gt;0),"Complete","Action required"))</f>
        <v/>
      </c>
      <c r="AK46" s="20" t="str">
        <f t="shared" si="19"/>
        <v/>
      </c>
      <c r="AL46" s="20" t="str">
        <f t="shared" si="20"/>
        <v/>
      </c>
      <c r="AM46" s="20" t="str">
        <f t="shared" si="21"/>
        <v/>
      </c>
      <c r="AN46" s="20" t="str">
        <f t="shared" si="22"/>
        <v/>
      </c>
      <c r="AO46" s="20" t="str">
        <f t="shared" si="23"/>
        <v/>
      </c>
      <c r="AP46" s="20" t="str">
        <f t="shared" si="24"/>
        <v/>
      </c>
      <c r="AQ46" s="20" t="str">
        <f t="shared" si="25"/>
        <v/>
      </c>
    </row>
    <row r="47" spans="1:43" ht="18" customHeight="1" x14ac:dyDescent="0.35">
      <c r="A47" s="14"/>
      <c r="B47" s="14"/>
      <c r="C47" s="15"/>
      <c r="D47" s="16" t="str">
        <f>IF(HorizontalReportTable[[#This Row],[MPS Name]]="","",IFERROR(_xlfn.XLOOKUP(HorizontalReportTable[[#This Row],[MPS Name]],'Service ID'!$C$2:$C$185,'Service ID'!$D$2:$D$185,""),""))</f>
        <v/>
      </c>
      <c r="E47" s="15"/>
      <c r="F47" s="14"/>
      <c r="H47" s="21"/>
      <c r="I47" s="22"/>
      <c r="J47" s="14"/>
      <c r="K47" s="18"/>
      <c r="L47" s="14"/>
      <c r="M47" s="18"/>
      <c r="N47" s="14"/>
      <c r="O47" s="14"/>
      <c r="P47" s="14"/>
      <c r="Q47" s="14"/>
      <c r="R47" s="14"/>
      <c r="S47" s="14"/>
      <c r="T47" s="14"/>
      <c r="U47" s="14"/>
      <c r="V47" s="14"/>
      <c r="W47" s="14"/>
      <c r="X47" s="18"/>
      <c r="Y47" s="14"/>
      <c r="Z47" s="19" t="b">
        <v>0</v>
      </c>
      <c r="AA47" s="14"/>
      <c r="AB47" s="19" t="b">
        <v>0</v>
      </c>
      <c r="AC47" s="20" t="str">
        <f>IF(COUNTA($A47:$C47,$E47:$Y47,$AA47)=0,"",IF(AND($A47&lt;&gt;"",$B47&lt;&gt;"",$C47&lt;&gt;"",$D47&lt;&gt;"",LEN(TRIM($E47))&gt;0,LEN(TRIM($F47))&gt;0,LEN(TRIM($G47))&gt;0,LEN(TRIM($H47))&gt;0,ISNUMBER($I47),$I47&gt;=DATE(2027,1,1),COUNTIFS('Service List'!$A$2:$A$188,$A47,'Service List'!$B$2:$B$188,$B47,'Service List'!$C$2:$C$188,$C47,'Service List'!$D$2:$D$188,$D47)&gt;0),"Complete","Action required"))</f>
        <v/>
      </c>
      <c r="AD47" s="20" t="str">
        <f t="shared" si="13"/>
        <v/>
      </c>
      <c r="AE47" s="20" t="str">
        <f t="shared" si="14"/>
        <v/>
      </c>
      <c r="AF47" s="20" t="str">
        <f t="shared" si="15"/>
        <v/>
      </c>
      <c r="AG47" s="20" t="str">
        <f t="shared" si="16"/>
        <v/>
      </c>
      <c r="AH47" s="20" t="str">
        <f t="shared" si="17"/>
        <v/>
      </c>
      <c r="AI47" s="20" t="str">
        <f t="shared" si="18"/>
        <v/>
      </c>
      <c r="AJ47" s="20" t="str" cm="1">
        <f t="array" ref="AJ47">IF(COUNTA($A47:$C47,$E47:$Y47,$AA47)=0,"",IF(AND(LEN(TRIM($V47))&gt;0,SUMPRODUCT(($N$4:$T$4=$V47)*($N47:$T47="Yes"))&gt;0),"Complete","Action required"))</f>
        <v/>
      </c>
      <c r="AK47" s="20" t="str">
        <f t="shared" si="19"/>
        <v/>
      </c>
      <c r="AL47" s="20" t="str">
        <f t="shared" si="20"/>
        <v/>
      </c>
      <c r="AM47" s="20" t="str">
        <f t="shared" si="21"/>
        <v/>
      </c>
      <c r="AN47" s="20" t="str">
        <f t="shared" si="22"/>
        <v/>
      </c>
      <c r="AO47" s="20" t="str">
        <f t="shared" si="23"/>
        <v/>
      </c>
      <c r="AP47" s="20" t="str">
        <f t="shared" si="24"/>
        <v/>
      </c>
      <c r="AQ47" s="20" t="str">
        <f t="shared" si="25"/>
        <v/>
      </c>
    </row>
    <row r="48" spans="1:43" ht="18" customHeight="1" x14ac:dyDescent="0.35">
      <c r="A48" s="14"/>
      <c r="B48" s="14"/>
      <c r="C48" s="15"/>
      <c r="D48" s="16" t="str">
        <f>IF(HorizontalReportTable[[#This Row],[MPS Name]]="","",IFERROR(_xlfn.XLOOKUP(HorizontalReportTable[[#This Row],[MPS Name]],'Service ID'!$C$2:$C$185,'Service ID'!$D$2:$D$185,""),""))</f>
        <v/>
      </c>
      <c r="E48" s="15"/>
      <c r="F48" s="14"/>
      <c r="H48" s="21"/>
      <c r="I48" s="22"/>
      <c r="J48" s="14"/>
      <c r="K48" s="18"/>
      <c r="L48" s="14"/>
      <c r="M48" s="18"/>
      <c r="N48" s="14"/>
      <c r="O48" s="14"/>
      <c r="P48" s="14"/>
      <c r="Q48" s="14"/>
      <c r="R48" s="14"/>
      <c r="S48" s="14"/>
      <c r="T48" s="14"/>
      <c r="U48" s="14"/>
      <c r="V48" s="14"/>
      <c r="W48" s="14"/>
      <c r="X48" s="18"/>
      <c r="Y48" s="14"/>
      <c r="Z48" s="19" t="b">
        <v>0</v>
      </c>
      <c r="AA48" s="14"/>
      <c r="AB48" s="19" t="b">
        <v>0</v>
      </c>
      <c r="AC48" s="20" t="str">
        <f>IF(COUNTA($A48:$C48,$E48:$Y48,$AA48)=0,"",IF(AND($A48&lt;&gt;"",$B48&lt;&gt;"",$C48&lt;&gt;"",$D48&lt;&gt;"",LEN(TRIM($E48))&gt;0,LEN(TRIM($F48))&gt;0,LEN(TRIM($G48))&gt;0,LEN(TRIM($H48))&gt;0,ISNUMBER($I48),$I48&gt;=DATE(2027,1,1),COUNTIFS('Service List'!$A$2:$A$188,$A48,'Service List'!$B$2:$B$188,$B48,'Service List'!$C$2:$C$188,$C48,'Service List'!$D$2:$D$188,$D48)&gt;0),"Complete","Action required"))</f>
        <v/>
      </c>
      <c r="AD48" s="20" t="str">
        <f t="shared" si="13"/>
        <v/>
      </c>
      <c r="AE48" s="20" t="str">
        <f t="shared" si="14"/>
        <v/>
      </c>
      <c r="AF48" s="20" t="str">
        <f t="shared" si="15"/>
        <v/>
      </c>
      <c r="AG48" s="20" t="str">
        <f t="shared" si="16"/>
        <v/>
      </c>
      <c r="AH48" s="20" t="str">
        <f t="shared" si="17"/>
        <v/>
      </c>
      <c r="AI48" s="20" t="str">
        <f t="shared" si="18"/>
        <v/>
      </c>
      <c r="AJ48" s="20" t="str" cm="1">
        <f t="array" ref="AJ48">IF(COUNTA($A48:$C48,$E48:$Y48,$AA48)=0,"",IF(AND(LEN(TRIM($V48))&gt;0,SUMPRODUCT(($N$4:$T$4=$V48)*($N48:$T48="Yes"))&gt;0),"Complete","Action required"))</f>
        <v/>
      </c>
      <c r="AK48" s="20" t="str">
        <f t="shared" si="19"/>
        <v/>
      </c>
      <c r="AL48" s="20" t="str">
        <f t="shared" si="20"/>
        <v/>
      </c>
      <c r="AM48" s="20" t="str">
        <f t="shared" si="21"/>
        <v/>
      </c>
      <c r="AN48" s="20" t="str">
        <f t="shared" si="22"/>
        <v/>
      </c>
      <c r="AO48" s="20" t="str">
        <f t="shared" si="23"/>
        <v/>
      </c>
      <c r="AP48" s="20" t="str">
        <f t="shared" si="24"/>
        <v/>
      </c>
      <c r="AQ48" s="20" t="str">
        <f t="shared" si="25"/>
        <v/>
      </c>
    </row>
    <row r="49" spans="1:43" ht="18" customHeight="1" x14ac:dyDescent="0.35">
      <c r="A49" s="14"/>
      <c r="B49" s="14"/>
      <c r="C49" s="15"/>
      <c r="D49" s="16" t="str">
        <f>IF(HorizontalReportTable[[#This Row],[MPS Name]]="","",IFERROR(_xlfn.XLOOKUP(HorizontalReportTable[[#This Row],[MPS Name]],'Service ID'!$C$2:$C$185,'Service ID'!$D$2:$D$185,""),""))</f>
        <v/>
      </c>
      <c r="E49" s="15"/>
      <c r="F49" s="14"/>
      <c r="H49" s="21"/>
      <c r="I49" s="22"/>
      <c r="J49" s="14"/>
      <c r="K49" s="18"/>
      <c r="L49" s="14"/>
      <c r="M49" s="18"/>
      <c r="N49" s="14"/>
      <c r="O49" s="14"/>
      <c r="P49" s="14"/>
      <c r="Q49" s="14"/>
      <c r="R49" s="14"/>
      <c r="S49" s="14"/>
      <c r="T49" s="14"/>
      <c r="U49" s="14"/>
      <c r="V49" s="14"/>
      <c r="W49" s="14"/>
      <c r="X49" s="18"/>
      <c r="Y49" s="14"/>
      <c r="Z49" s="19" t="b">
        <v>0</v>
      </c>
      <c r="AA49" s="14"/>
      <c r="AB49" s="19" t="b">
        <v>0</v>
      </c>
      <c r="AC49" s="20" t="str">
        <f>IF(COUNTA($A49:$C49,$E49:$Y49,$AA49)=0,"",IF(AND($A49&lt;&gt;"",$B49&lt;&gt;"",$C49&lt;&gt;"",$D49&lt;&gt;"",LEN(TRIM($E49))&gt;0,LEN(TRIM($F49))&gt;0,LEN(TRIM($G49))&gt;0,LEN(TRIM($H49))&gt;0,ISNUMBER($I49),$I49&gt;=DATE(2027,1,1),COUNTIFS('Service List'!$A$2:$A$188,$A49,'Service List'!$B$2:$B$188,$B49,'Service List'!$C$2:$C$188,$C49,'Service List'!$D$2:$D$188,$D49)&gt;0),"Complete","Action required"))</f>
        <v/>
      </c>
      <c r="AD49" s="20" t="str">
        <f t="shared" si="13"/>
        <v/>
      </c>
      <c r="AE49" s="20" t="str">
        <f t="shared" si="14"/>
        <v/>
      </c>
      <c r="AF49" s="20" t="str">
        <f t="shared" si="15"/>
        <v/>
      </c>
      <c r="AG49" s="20" t="str">
        <f t="shared" si="16"/>
        <v/>
      </c>
      <c r="AH49" s="20" t="str">
        <f t="shared" si="17"/>
        <v/>
      </c>
      <c r="AI49" s="20" t="str">
        <f t="shared" si="18"/>
        <v/>
      </c>
      <c r="AJ49" s="20" t="str" cm="1">
        <f t="array" ref="AJ49">IF(COUNTA($A49:$C49,$E49:$Y49,$AA49)=0,"",IF(AND(LEN(TRIM($V49))&gt;0,SUMPRODUCT(($N$4:$T$4=$V49)*($N49:$T49="Yes"))&gt;0),"Complete","Action required"))</f>
        <v/>
      </c>
      <c r="AK49" s="20" t="str">
        <f t="shared" si="19"/>
        <v/>
      </c>
      <c r="AL49" s="20" t="str">
        <f t="shared" si="20"/>
        <v/>
      </c>
      <c r="AM49" s="20" t="str">
        <f t="shared" si="21"/>
        <v/>
      </c>
      <c r="AN49" s="20" t="str">
        <f t="shared" si="22"/>
        <v/>
      </c>
      <c r="AO49" s="20" t="str">
        <f t="shared" si="23"/>
        <v/>
      </c>
      <c r="AP49" s="20" t="str">
        <f t="shared" si="24"/>
        <v/>
      </c>
      <c r="AQ49" s="20" t="str">
        <f t="shared" si="25"/>
        <v/>
      </c>
    </row>
    <row r="50" spans="1:43" ht="18" customHeight="1" x14ac:dyDescent="0.35">
      <c r="A50" s="14"/>
      <c r="B50" s="14"/>
      <c r="C50" s="15"/>
      <c r="D50" s="16" t="str">
        <f>IF(HorizontalReportTable[[#This Row],[MPS Name]]="","",IFERROR(_xlfn.XLOOKUP(HorizontalReportTable[[#This Row],[MPS Name]],'Service ID'!$C$2:$C$185,'Service ID'!$D$2:$D$185,""),""))</f>
        <v/>
      </c>
      <c r="E50" s="15"/>
      <c r="F50" s="14"/>
      <c r="H50" s="21"/>
      <c r="I50" s="22"/>
      <c r="J50" s="14"/>
      <c r="K50" s="18"/>
      <c r="L50" s="14"/>
      <c r="M50" s="18"/>
      <c r="N50" s="14"/>
      <c r="O50" s="14"/>
      <c r="P50" s="14"/>
      <c r="Q50" s="14"/>
      <c r="R50" s="14"/>
      <c r="S50" s="14"/>
      <c r="T50" s="14"/>
      <c r="U50" s="14"/>
      <c r="V50" s="14"/>
      <c r="W50" s="14"/>
      <c r="X50" s="18"/>
      <c r="Y50" s="14"/>
      <c r="Z50" s="19" t="b">
        <v>0</v>
      </c>
      <c r="AA50" s="14"/>
      <c r="AB50" s="19" t="b">
        <v>0</v>
      </c>
      <c r="AC50" s="20" t="str">
        <f>IF(COUNTA($A50:$C50,$E50:$Y50,$AA50)=0,"",IF(AND($A50&lt;&gt;"",$B50&lt;&gt;"",$C50&lt;&gt;"",$D50&lt;&gt;"",LEN(TRIM($E50))&gt;0,LEN(TRIM($F50))&gt;0,LEN(TRIM($G50))&gt;0,LEN(TRIM($H50))&gt;0,ISNUMBER($I50),$I50&gt;=DATE(2027,1,1),COUNTIFS('Service List'!$A$2:$A$188,$A50,'Service List'!$B$2:$B$188,$B50,'Service List'!$C$2:$C$188,$C50,'Service List'!$D$2:$D$188,$D50)&gt;0),"Complete","Action required"))</f>
        <v/>
      </c>
      <c r="AD50" s="20" t="str">
        <f t="shared" si="13"/>
        <v/>
      </c>
      <c r="AE50" s="20" t="str">
        <f t="shared" si="14"/>
        <v/>
      </c>
      <c r="AF50" s="20" t="str">
        <f t="shared" si="15"/>
        <v/>
      </c>
      <c r="AG50" s="20" t="str">
        <f t="shared" si="16"/>
        <v/>
      </c>
      <c r="AH50" s="20" t="str">
        <f t="shared" si="17"/>
        <v/>
      </c>
      <c r="AI50" s="20" t="str">
        <f t="shared" si="18"/>
        <v/>
      </c>
      <c r="AJ50" s="20" t="str" cm="1">
        <f t="array" ref="AJ50">IF(COUNTA($A50:$C50,$E50:$Y50,$AA50)=0,"",IF(AND(LEN(TRIM($V50))&gt;0,SUMPRODUCT(($N$4:$T$4=$V50)*($N50:$T50="Yes"))&gt;0),"Complete","Action required"))</f>
        <v/>
      </c>
      <c r="AK50" s="20" t="str">
        <f t="shared" si="19"/>
        <v/>
      </c>
      <c r="AL50" s="20" t="str">
        <f t="shared" si="20"/>
        <v/>
      </c>
      <c r="AM50" s="20" t="str">
        <f t="shared" si="21"/>
        <v/>
      </c>
      <c r="AN50" s="20" t="str">
        <f t="shared" si="22"/>
        <v/>
      </c>
      <c r="AO50" s="20" t="str">
        <f t="shared" si="23"/>
        <v/>
      </c>
      <c r="AP50" s="20" t="str">
        <f t="shared" si="24"/>
        <v/>
      </c>
      <c r="AQ50" s="20" t="str">
        <f t="shared" si="25"/>
        <v/>
      </c>
    </row>
    <row r="51" spans="1:43" ht="18" customHeight="1" x14ac:dyDescent="0.35">
      <c r="A51" s="14"/>
      <c r="B51" s="14"/>
      <c r="C51" s="15"/>
      <c r="D51" s="16" t="str">
        <f>IF(HorizontalReportTable[[#This Row],[MPS Name]]="","",IFERROR(_xlfn.XLOOKUP(HorizontalReportTable[[#This Row],[MPS Name]],'Service ID'!$C$2:$C$185,'Service ID'!$D$2:$D$185,""),""))</f>
        <v/>
      </c>
      <c r="E51" s="15"/>
      <c r="F51" s="14"/>
      <c r="H51" s="21"/>
      <c r="I51" s="22"/>
      <c r="J51" s="14"/>
      <c r="K51" s="18"/>
      <c r="L51" s="14"/>
      <c r="M51" s="18"/>
      <c r="N51" s="14"/>
      <c r="O51" s="14"/>
      <c r="P51" s="14"/>
      <c r="Q51" s="14"/>
      <c r="R51" s="14"/>
      <c r="S51" s="14"/>
      <c r="T51" s="14"/>
      <c r="U51" s="14"/>
      <c r="V51" s="14"/>
      <c r="W51" s="14"/>
      <c r="X51" s="18"/>
      <c r="Y51" s="14"/>
      <c r="Z51" s="19" t="b">
        <v>0</v>
      </c>
      <c r="AA51" s="14"/>
      <c r="AB51" s="19" t="b">
        <v>0</v>
      </c>
      <c r="AC51" s="20" t="str">
        <f>IF(COUNTA($A51:$C51,$E51:$Y51,$AA51)=0,"",IF(AND($A51&lt;&gt;"",$B51&lt;&gt;"",$C51&lt;&gt;"",$D51&lt;&gt;"",LEN(TRIM($E51))&gt;0,LEN(TRIM($F51))&gt;0,LEN(TRIM($G51))&gt;0,LEN(TRIM($H51))&gt;0,ISNUMBER($I51),$I51&gt;=DATE(2027,1,1),COUNTIFS('Service List'!$A$2:$A$188,$A51,'Service List'!$B$2:$B$188,$B51,'Service List'!$C$2:$C$188,$C51,'Service List'!$D$2:$D$188,$D51)&gt;0),"Complete","Action required"))</f>
        <v/>
      </c>
      <c r="AD51" s="20" t="str">
        <f t="shared" si="13"/>
        <v/>
      </c>
      <c r="AE51" s="20" t="str">
        <f t="shared" si="14"/>
        <v/>
      </c>
      <c r="AF51" s="20" t="str">
        <f t="shared" si="15"/>
        <v/>
      </c>
      <c r="AG51" s="20" t="str">
        <f t="shared" si="16"/>
        <v/>
      </c>
      <c r="AH51" s="20" t="str">
        <f t="shared" si="17"/>
        <v/>
      </c>
      <c r="AI51" s="20" t="str">
        <f t="shared" si="18"/>
        <v/>
      </c>
      <c r="AJ51" s="20" t="str" cm="1">
        <f t="array" ref="AJ51">IF(COUNTA($A51:$C51,$E51:$Y51,$AA51)=0,"",IF(AND(LEN(TRIM($V51))&gt;0,SUMPRODUCT(($N$4:$T$4=$V51)*($N51:$T51="Yes"))&gt;0),"Complete","Action required"))</f>
        <v/>
      </c>
      <c r="AK51" s="20" t="str">
        <f t="shared" si="19"/>
        <v/>
      </c>
      <c r="AL51" s="20" t="str">
        <f t="shared" si="20"/>
        <v/>
      </c>
      <c r="AM51" s="20" t="str">
        <f t="shared" si="21"/>
        <v/>
      </c>
      <c r="AN51" s="20" t="str">
        <f t="shared" si="22"/>
        <v/>
      </c>
      <c r="AO51" s="20" t="str">
        <f t="shared" si="23"/>
        <v/>
      </c>
      <c r="AP51" s="20" t="str">
        <f t="shared" si="24"/>
        <v/>
      </c>
      <c r="AQ51" s="20" t="str">
        <f t="shared" si="25"/>
        <v/>
      </c>
    </row>
    <row r="52" spans="1:43" ht="18" customHeight="1" x14ac:dyDescent="0.35">
      <c r="A52" s="14"/>
      <c r="B52" s="14"/>
      <c r="C52" s="15"/>
      <c r="D52" s="16" t="str">
        <f>IF(HorizontalReportTable[[#This Row],[MPS Name]]="","",IFERROR(_xlfn.XLOOKUP(HorizontalReportTable[[#This Row],[MPS Name]],'Service ID'!$C$2:$C$185,'Service ID'!$D$2:$D$185,""),""))</f>
        <v/>
      </c>
      <c r="E52" s="15"/>
      <c r="F52" s="14"/>
      <c r="H52" s="21"/>
      <c r="I52" s="22"/>
      <c r="J52" s="14"/>
      <c r="K52" s="18"/>
      <c r="L52" s="14"/>
      <c r="M52" s="18"/>
      <c r="N52" s="14"/>
      <c r="O52" s="14"/>
      <c r="P52" s="14"/>
      <c r="Q52" s="14"/>
      <c r="R52" s="14"/>
      <c r="S52" s="14"/>
      <c r="T52" s="14"/>
      <c r="U52" s="14"/>
      <c r="V52" s="14"/>
      <c r="W52" s="14"/>
      <c r="X52" s="18"/>
      <c r="Y52" s="14"/>
      <c r="Z52" s="19" t="b">
        <v>0</v>
      </c>
      <c r="AA52" s="14"/>
      <c r="AB52" s="19" t="b">
        <v>0</v>
      </c>
      <c r="AC52" s="20" t="str">
        <f>IF(COUNTA($A52:$C52,$E52:$Y52,$AA52)=0,"",IF(AND($A52&lt;&gt;"",$B52&lt;&gt;"",$C52&lt;&gt;"",$D52&lt;&gt;"",LEN(TRIM($E52))&gt;0,LEN(TRIM($F52))&gt;0,LEN(TRIM($G52))&gt;0,LEN(TRIM($H52))&gt;0,ISNUMBER($I52),$I52&gt;=DATE(2027,1,1),COUNTIFS('Service List'!$A$2:$A$188,$A52,'Service List'!$B$2:$B$188,$B52,'Service List'!$C$2:$C$188,$C52,'Service List'!$D$2:$D$188,$D52)&gt;0),"Complete","Action required"))</f>
        <v/>
      </c>
      <c r="AD52" s="20" t="str">
        <f t="shared" si="13"/>
        <v/>
      </c>
      <c r="AE52" s="20" t="str">
        <f t="shared" si="14"/>
        <v/>
      </c>
      <c r="AF52" s="20" t="str">
        <f t="shared" si="15"/>
        <v/>
      </c>
      <c r="AG52" s="20" t="str">
        <f t="shared" si="16"/>
        <v/>
      </c>
      <c r="AH52" s="20" t="str">
        <f t="shared" si="17"/>
        <v/>
      </c>
      <c r="AI52" s="20" t="str">
        <f t="shared" si="18"/>
        <v/>
      </c>
      <c r="AJ52" s="20" t="str" cm="1">
        <f t="array" ref="AJ52">IF(COUNTA($A52:$C52,$E52:$Y52,$AA52)=0,"",IF(AND(LEN(TRIM($V52))&gt;0,SUMPRODUCT(($N$4:$T$4=$V52)*($N52:$T52="Yes"))&gt;0),"Complete","Action required"))</f>
        <v/>
      </c>
      <c r="AK52" s="20" t="str">
        <f t="shared" si="19"/>
        <v/>
      </c>
      <c r="AL52" s="20" t="str">
        <f t="shared" si="20"/>
        <v/>
      </c>
      <c r="AM52" s="20" t="str">
        <f t="shared" si="21"/>
        <v/>
      </c>
      <c r="AN52" s="20" t="str">
        <f t="shared" si="22"/>
        <v/>
      </c>
      <c r="AO52" s="20" t="str">
        <f t="shared" si="23"/>
        <v/>
      </c>
      <c r="AP52" s="20" t="str">
        <f t="shared" si="24"/>
        <v/>
      </c>
      <c r="AQ52" s="20" t="str">
        <f t="shared" si="25"/>
        <v/>
      </c>
    </row>
    <row r="53" spans="1:43" ht="18" customHeight="1" x14ac:dyDescent="0.35">
      <c r="A53" s="14"/>
      <c r="B53" s="14"/>
      <c r="C53" s="15"/>
      <c r="D53" s="16" t="str">
        <f>IF(HorizontalReportTable[[#This Row],[MPS Name]]="","",IFERROR(_xlfn.XLOOKUP(HorizontalReportTable[[#This Row],[MPS Name]],'Service ID'!$C$2:$C$185,'Service ID'!$D$2:$D$185,""),""))</f>
        <v/>
      </c>
      <c r="E53" s="15"/>
      <c r="F53" s="14"/>
      <c r="H53" s="21"/>
      <c r="I53" s="22"/>
      <c r="J53" s="14"/>
      <c r="K53" s="18"/>
      <c r="L53" s="14"/>
      <c r="M53" s="18"/>
      <c r="N53" s="14"/>
      <c r="O53" s="14"/>
      <c r="P53" s="14"/>
      <c r="Q53" s="14"/>
      <c r="R53" s="14"/>
      <c r="S53" s="14"/>
      <c r="T53" s="14"/>
      <c r="U53" s="14"/>
      <c r="V53" s="14"/>
      <c r="W53" s="14"/>
      <c r="X53" s="18"/>
      <c r="Y53" s="14"/>
      <c r="Z53" s="19" t="b">
        <v>0</v>
      </c>
      <c r="AA53" s="14"/>
      <c r="AB53" s="19" t="b">
        <v>0</v>
      </c>
      <c r="AC53" s="20" t="str">
        <f>IF(COUNTA($A53:$C53,$E53:$Y53,$AA53)=0,"",IF(AND($A53&lt;&gt;"",$B53&lt;&gt;"",$C53&lt;&gt;"",$D53&lt;&gt;"",LEN(TRIM($E53))&gt;0,LEN(TRIM($F53))&gt;0,LEN(TRIM($G53))&gt;0,LEN(TRIM($H53))&gt;0,ISNUMBER($I53),$I53&gt;=DATE(2027,1,1),COUNTIFS('Service List'!$A$2:$A$188,$A53,'Service List'!$B$2:$B$188,$B53,'Service List'!$C$2:$C$188,$C53,'Service List'!$D$2:$D$188,$D53)&gt;0),"Complete","Action required"))</f>
        <v/>
      </c>
      <c r="AD53" s="20" t="str">
        <f t="shared" si="13"/>
        <v/>
      </c>
      <c r="AE53" s="20" t="str">
        <f t="shared" si="14"/>
        <v/>
      </c>
      <c r="AF53" s="20" t="str">
        <f t="shared" si="15"/>
        <v/>
      </c>
      <c r="AG53" s="20" t="str">
        <f t="shared" si="16"/>
        <v/>
      </c>
      <c r="AH53" s="20" t="str">
        <f t="shared" si="17"/>
        <v/>
      </c>
      <c r="AI53" s="20" t="str">
        <f t="shared" si="18"/>
        <v/>
      </c>
      <c r="AJ53" s="20" t="str" cm="1">
        <f t="array" ref="AJ53">IF(COUNTA($A53:$C53,$E53:$Y53,$AA53)=0,"",IF(AND(LEN(TRIM($V53))&gt;0,SUMPRODUCT(($N$4:$T$4=$V53)*($N53:$T53="Yes"))&gt;0),"Complete","Action required"))</f>
        <v/>
      </c>
      <c r="AK53" s="20" t="str">
        <f t="shared" si="19"/>
        <v/>
      </c>
      <c r="AL53" s="20" t="str">
        <f t="shared" si="20"/>
        <v/>
      </c>
      <c r="AM53" s="20" t="str">
        <f t="shared" si="21"/>
        <v/>
      </c>
      <c r="AN53" s="20" t="str">
        <f t="shared" si="22"/>
        <v/>
      </c>
      <c r="AO53" s="20" t="str">
        <f t="shared" si="23"/>
        <v/>
      </c>
      <c r="AP53" s="20" t="str">
        <f t="shared" si="24"/>
        <v/>
      </c>
      <c r="AQ53" s="20" t="str">
        <f t="shared" si="25"/>
        <v/>
      </c>
    </row>
    <row r="54" spans="1:43" ht="18" customHeight="1" x14ac:dyDescent="0.35">
      <c r="A54" s="14"/>
      <c r="B54" s="14"/>
      <c r="C54" s="15"/>
      <c r="D54" s="16" t="str">
        <f>IF(HorizontalReportTable[[#This Row],[MPS Name]]="","",IFERROR(_xlfn.XLOOKUP(HorizontalReportTable[[#This Row],[MPS Name]],'Service ID'!$C$2:$C$185,'Service ID'!$D$2:$D$185,""),""))</f>
        <v/>
      </c>
      <c r="E54" s="15"/>
      <c r="F54" s="14"/>
      <c r="H54" s="21"/>
      <c r="I54" s="22"/>
      <c r="J54" s="14"/>
      <c r="K54" s="18"/>
      <c r="L54" s="14"/>
      <c r="M54" s="18"/>
      <c r="N54" s="14"/>
      <c r="O54" s="14"/>
      <c r="P54" s="14"/>
      <c r="Q54" s="14"/>
      <c r="R54" s="14"/>
      <c r="S54" s="14"/>
      <c r="T54" s="14"/>
      <c r="U54" s="14"/>
      <c r="V54" s="14"/>
      <c r="W54" s="14"/>
      <c r="X54" s="18"/>
      <c r="Y54" s="14"/>
      <c r="Z54" s="19" t="b">
        <v>0</v>
      </c>
      <c r="AA54" s="14"/>
      <c r="AB54" s="19" t="b">
        <v>0</v>
      </c>
      <c r="AC54" s="20" t="str">
        <f>IF(COUNTA($A54:$C54,$E54:$Y54,$AA54)=0,"",IF(AND($A54&lt;&gt;"",$B54&lt;&gt;"",$C54&lt;&gt;"",$D54&lt;&gt;"",LEN(TRIM($E54))&gt;0,LEN(TRIM($F54))&gt;0,LEN(TRIM($G54))&gt;0,LEN(TRIM($H54))&gt;0,ISNUMBER($I54),$I54&gt;=DATE(2027,1,1),COUNTIFS('Service List'!$A$2:$A$188,$A54,'Service List'!$B$2:$B$188,$B54,'Service List'!$C$2:$C$188,$C54,'Service List'!$D$2:$D$188,$D54)&gt;0),"Complete","Action required"))</f>
        <v/>
      </c>
      <c r="AD54" s="20" t="str">
        <f t="shared" si="13"/>
        <v/>
      </c>
      <c r="AE54" s="20" t="str">
        <f t="shared" si="14"/>
        <v/>
      </c>
      <c r="AF54" s="20" t="str">
        <f t="shared" si="15"/>
        <v/>
      </c>
      <c r="AG54" s="20" t="str">
        <f t="shared" si="16"/>
        <v/>
      </c>
      <c r="AH54" s="20" t="str">
        <f t="shared" si="17"/>
        <v/>
      </c>
      <c r="AI54" s="20" t="str">
        <f t="shared" si="18"/>
        <v/>
      </c>
      <c r="AJ54" s="20" t="str" cm="1">
        <f t="array" ref="AJ54">IF(COUNTA($A54:$C54,$E54:$Y54,$AA54)=0,"",IF(AND(LEN(TRIM($V54))&gt;0,SUMPRODUCT(($N$4:$T$4=$V54)*($N54:$T54="Yes"))&gt;0),"Complete","Action required"))</f>
        <v/>
      </c>
      <c r="AK54" s="20" t="str">
        <f t="shared" si="19"/>
        <v/>
      </c>
      <c r="AL54" s="20" t="str">
        <f t="shared" si="20"/>
        <v/>
      </c>
      <c r="AM54" s="20" t="str">
        <f t="shared" si="21"/>
        <v/>
      </c>
      <c r="AN54" s="20" t="str">
        <f t="shared" si="22"/>
        <v/>
      </c>
      <c r="AO54" s="20" t="str">
        <f t="shared" si="23"/>
        <v/>
      </c>
      <c r="AP54" s="20" t="str">
        <f t="shared" si="24"/>
        <v/>
      </c>
      <c r="AQ54" s="20" t="str">
        <f t="shared" si="25"/>
        <v/>
      </c>
    </row>
    <row r="55" spans="1:43" ht="18" customHeight="1" x14ac:dyDescent="0.35">
      <c r="A55" s="14"/>
      <c r="B55" s="14"/>
      <c r="C55" s="15"/>
      <c r="D55" s="16" t="str">
        <f>IF(HorizontalReportTable[[#This Row],[MPS Name]]="","",IFERROR(_xlfn.XLOOKUP(HorizontalReportTable[[#This Row],[MPS Name]],'Service ID'!$C$2:$C$185,'Service ID'!$D$2:$D$185,""),""))</f>
        <v/>
      </c>
      <c r="E55" s="15"/>
      <c r="F55" s="14"/>
      <c r="H55" s="21"/>
      <c r="I55" s="22"/>
      <c r="J55" s="14"/>
      <c r="K55" s="18"/>
      <c r="L55" s="14"/>
      <c r="M55" s="18"/>
      <c r="N55" s="14"/>
      <c r="O55" s="14"/>
      <c r="P55" s="14"/>
      <c r="Q55" s="14"/>
      <c r="R55" s="14"/>
      <c r="S55" s="14"/>
      <c r="T55" s="14"/>
      <c r="U55" s="14"/>
      <c r="V55" s="14"/>
      <c r="W55" s="14"/>
      <c r="X55" s="18"/>
      <c r="Y55" s="14"/>
      <c r="Z55" s="19" t="b">
        <v>0</v>
      </c>
      <c r="AA55" s="14"/>
      <c r="AB55" s="19" t="b">
        <v>0</v>
      </c>
      <c r="AC55" s="20" t="str">
        <f>IF(COUNTA($A55:$C55,$E55:$Y55,$AA55)=0,"",IF(AND($A55&lt;&gt;"",$B55&lt;&gt;"",$C55&lt;&gt;"",$D55&lt;&gt;"",LEN(TRIM($E55))&gt;0,LEN(TRIM($F55))&gt;0,LEN(TRIM($G55))&gt;0,LEN(TRIM($H55))&gt;0,ISNUMBER($I55),$I55&gt;=DATE(2027,1,1),COUNTIFS('Service List'!$A$2:$A$188,$A55,'Service List'!$B$2:$B$188,$B55,'Service List'!$C$2:$C$188,$C55,'Service List'!$D$2:$D$188,$D55)&gt;0),"Complete","Action required"))</f>
        <v/>
      </c>
      <c r="AD55" s="20" t="str">
        <f t="shared" si="13"/>
        <v/>
      </c>
      <c r="AE55" s="20" t="str">
        <f t="shared" si="14"/>
        <v/>
      </c>
      <c r="AF55" s="20" t="str">
        <f t="shared" si="15"/>
        <v/>
      </c>
      <c r="AG55" s="20" t="str">
        <f t="shared" si="16"/>
        <v/>
      </c>
      <c r="AH55" s="20" t="str">
        <f t="shared" si="17"/>
        <v/>
      </c>
      <c r="AI55" s="20" t="str">
        <f t="shared" si="18"/>
        <v/>
      </c>
      <c r="AJ55" s="20" t="str" cm="1">
        <f t="array" ref="AJ55">IF(COUNTA($A55:$C55,$E55:$Y55,$AA55)=0,"",IF(AND(LEN(TRIM($V55))&gt;0,SUMPRODUCT(($N$4:$T$4=$V55)*($N55:$T55="Yes"))&gt;0),"Complete","Action required"))</f>
        <v/>
      </c>
      <c r="AK55" s="20" t="str">
        <f t="shared" si="19"/>
        <v/>
      </c>
      <c r="AL55" s="20" t="str">
        <f t="shared" si="20"/>
        <v/>
      </c>
      <c r="AM55" s="20" t="str">
        <f t="shared" si="21"/>
        <v/>
      </c>
      <c r="AN55" s="20" t="str">
        <f t="shared" si="22"/>
        <v/>
      </c>
      <c r="AO55" s="20" t="str">
        <f t="shared" si="23"/>
        <v/>
      </c>
      <c r="AP55" s="20" t="str">
        <f t="shared" si="24"/>
        <v/>
      </c>
      <c r="AQ55" s="20" t="str">
        <f t="shared" si="25"/>
        <v/>
      </c>
    </row>
    <row r="56" spans="1:43" ht="18" customHeight="1" x14ac:dyDescent="0.35">
      <c r="A56" s="14"/>
      <c r="B56" s="14"/>
      <c r="C56" s="15"/>
      <c r="D56" s="16" t="str">
        <f>IF(HorizontalReportTable[[#This Row],[MPS Name]]="","",IFERROR(_xlfn.XLOOKUP(HorizontalReportTable[[#This Row],[MPS Name]],'Service ID'!$C$2:$C$185,'Service ID'!$D$2:$D$185,""),""))</f>
        <v/>
      </c>
      <c r="E56" s="15"/>
      <c r="F56" s="14"/>
      <c r="H56" s="21"/>
      <c r="I56" s="22"/>
      <c r="J56" s="14"/>
      <c r="K56" s="18"/>
      <c r="L56" s="14"/>
      <c r="M56" s="18"/>
      <c r="N56" s="14"/>
      <c r="O56" s="14"/>
      <c r="P56" s="14"/>
      <c r="Q56" s="14"/>
      <c r="R56" s="14"/>
      <c r="S56" s="14"/>
      <c r="T56" s="14"/>
      <c r="U56" s="14"/>
      <c r="V56" s="14"/>
      <c r="W56" s="14"/>
      <c r="X56" s="18"/>
      <c r="Y56" s="14"/>
      <c r="Z56" s="19" t="b">
        <v>0</v>
      </c>
      <c r="AA56" s="14"/>
      <c r="AB56" s="19" t="b">
        <v>0</v>
      </c>
      <c r="AC56" s="20" t="str">
        <f>IF(COUNTA($A56:$C56,$E56:$Y56,$AA56)=0,"",IF(AND($A56&lt;&gt;"",$B56&lt;&gt;"",$C56&lt;&gt;"",$D56&lt;&gt;"",LEN(TRIM($E56))&gt;0,LEN(TRIM($F56))&gt;0,LEN(TRIM($G56))&gt;0,LEN(TRIM($H56))&gt;0,ISNUMBER($I56),$I56&gt;=DATE(2027,1,1),COUNTIFS('Service List'!$A$2:$A$188,$A56,'Service List'!$B$2:$B$188,$B56,'Service List'!$C$2:$C$188,$C56,'Service List'!$D$2:$D$188,$D56)&gt;0),"Complete","Action required"))</f>
        <v/>
      </c>
      <c r="AD56" s="20" t="str">
        <f t="shared" si="13"/>
        <v/>
      </c>
      <c r="AE56" s="20" t="str">
        <f t="shared" si="14"/>
        <v/>
      </c>
      <c r="AF56" s="20" t="str">
        <f t="shared" si="15"/>
        <v/>
      </c>
      <c r="AG56" s="20" t="str">
        <f t="shared" si="16"/>
        <v/>
      </c>
      <c r="AH56" s="20" t="str">
        <f t="shared" si="17"/>
        <v/>
      </c>
      <c r="AI56" s="20" t="str">
        <f t="shared" si="18"/>
        <v/>
      </c>
      <c r="AJ56" s="20" t="str" cm="1">
        <f t="array" ref="AJ56">IF(COUNTA($A56:$C56,$E56:$Y56,$AA56)=0,"",IF(AND(LEN(TRIM($V56))&gt;0,SUMPRODUCT(($N$4:$T$4=$V56)*($N56:$T56="Yes"))&gt;0),"Complete","Action required"))</f>
        <v/>
      </c>
      <c r="AK56" s="20" t="str">
        <f t="shared" si="19"/>
        <v/>
      </c>
      <c r="AL56" s="20" t="str">
        <f t="shared" si="20"/>
        <v/>
      </c>
      <c r="AM56" s="20" t="str">
        <f t="shared" si="21"/>
        <v/>
      </c>
      <c r="AN56" s="20" t="str">
        <f t="shared" si="22"/>
        <v/>
      </c>
      <c r="AO56" s="20" t="str">
        <f t="shared" si="23"/>
        <v/>
      </c>
      <c r="AP56" s="20" t="str">
        <f t="shared" si="24"/>
        <v/>
      </c>
      <c r="AQ56" s="20" t="str">
        <f t="shared" si="25"/>
        <v/>
      </c>
    </row>
    <row r="57" spans="1:43" ht="18" customHeight="1" x14ac:dyDescent="0.35">
      <c r="A57" s="14"/>
      <c r="B57" s="14"/>
      <c r="C57" s="15"/>
      <c r="D57" s="16" t="str">
        <f>IF(HorizontalReportTable[[#This Row],[MPS Name]]="","",IFERROR(_xlfn.XLOOKUP(HorizontalReportTable[[#This Row],[MPS Name]],'Service ID'!$C$2:$C$185,'Service ID'!$D$2:$D$185,""),""))</f>
        <v/>
      </c>
      <c r="E57" s="15"/>
      <c r="F57" s="14"/>
      <c r="H57" s="21"/>
      <c r="I57" s="22"/>
      <c r="J57" s="14"/>
      <c r="K57" s="18"/>
      <c r="L57" s="14"/>
      <c r="M57" s="18"/>
      <c r="N57" s="14"/>
      <c r="O57" s="14"/>
      <c r="P57" s="14"/>
      <c r="Q57" s="14"/>
      <c r="R57" s="14"/>
      <c r="S57" s="14"/>
      <c r="T57" s="14"/>
      <c r="U57" s="14"/>
      <c r="V57" s="14"/>
      <c r="W57" s="14"/>
      <c r="X57" s="18"/>
      <c r="Y57" s="14"/>
      <c r="Z57" s="19" t="b">
        <v>0</v>
      </c>
      <c r="AA57" s="14"/>
      <c r="AB57" s="19" t="b">
        <v>0</v>
      </c>
      <c r="AC57" s="20" t="str">
        <f>IF(COUNTA($A57:$C57,$E57:$Y57,$AA57)=0,"",IF(AND($A57&lt;&gt;"",$B57&lt;&gt;"",$C57&lt;&gt;"",$D57&lt;&gt;"",LEN(TRIM($E57))&gt;0,LEN(TRIM($F57))&gt;0,LEN(TRIM($G57))&gt;0,LEN(TRIM($H57))&gt;0,ISNUMBER($I57),$I57&gt;=DATE(2027,1,1),COUNTIFS('Service List'!$A$2:$A$188,$A57,'Service List'!$B$2:$B$188,$B57,'Service List'!$C$2:$C$188,$C57,'Service List'!$D$2:$D$188,$D57)&gt;0),"Complete","Action required"))</f>
        <v/>
      </c>
      <c r="AD57" s="20" t="str">
        <f t="shared" si="13"/>
        <v/>
      </c>
      <c r="AE57" s="20" t="str">
        <f t="shared" si="14"/>
        <v/>
      </c>
      <c r="AF57" s="20" t="str">
        <f t="shared" si="15"/>
        <v/>
      </c>
      <c r="AG57" s="20" t="str">
        <f t="shared" si="16"/>
        <v/>
      </c>
      <c r="AH57" s="20" t="str">
        <f t="shared" si="17"/>
        <v/>
      </c>
      <c r="AI57" s="20" t="str">
        <f t="shared" si="18"/>
        <v/>
      </c>
      <c r="AJ57" s="20" t="str" cm="1">
        <f t="array" ref="AJ57">IF(COUNTA($A57:$C57,$E57:$Y57,$AA57)=0,"",IF(AND(LEN(TRIM($V57))&gt;0,SUMPRODUCT(($N$4:$T$4=$V57)*($N57:$T57="Yes"))&gt;0),"Complete","Action required"))</f>
        <v/>
      </c>
      <c r="AK57" s="20" t="str">
        <f t="shared" si="19"/>
        <v/>
      </c>
      <c r="AL57" s="20" t="str">
        <f t="shared" si="20"/>
        <v/>
      </c>
      <c r="AM57" s="20" t="str">
        <f t="shared" si="21"/>
        <v/>
      </c>
      <c r="AN57" s="20" t="str">
        <f t="shared" si="22"/>
        <v/>
      </c>
      <c r="AO57" s="20" t="str">
        <f t="shared" si="23"/>
        <v/>
      </c>
      <c r="AP57" s="20" t="str">
        <f t="shared" si="24"/>
        <v/>
      </c>
      <c r="AQ57" s="20" t="str">
        <f t="shared" si="25"/>
        <v/>
      </c>
    </row>
    <row r="58" spans="1:43" ht="18" customHeight="1" x14ac:dyDescent="0.35">
      <c r="A58" s="14"/>
      <c r="B58" s="14"/>
      <c r="C58" s="15"/>
      <c r="D58" s="16" t="str">
        <f>IF(HorizontalReportTable[[#This Row],[MPS Name]]="","",IFERROR(_xlfn.XLOOKUP(HorizontalReportTable[[#This Row],[MPS Name]],'Service ID'!$C$2:$C$185,'Service ID'!$D$2:$D$185,""),""))</f>
        <v/>
      </c>
      <c r="E58" s="15"/>
      <c r="F58" s="14"/>
      <c r="H58" s="21"/>
      <c r="I58" s="22"/>
      <c r="J58" s="14"/>
      <c r="K58" s="18"/>
      <c r="L58" s="14"/>
      <c r="M58" s="18"/>
      <c r="N58" s="14"/>
      <c r="O58" s="14"/>
      <c r="P58" s="14"/>
      <c r="Q58" s="14"/>
      <c r="R58" s="14"/>
      <c r="S58" s="14"/>
      <c r="T58" s="14"/>
      <c r="U58" s="14"/>
      <c r="V58" s="14"/>
      <c r="W58" s="14"/>
      <c r="X58" s="18"/>
      <c r="Y58" s="14"/>
      <c r="Z58" s="19" t="b">
        <v>0</v>
      </c>
      <c r="AA58" s="14"/>
      <c r="AB58" s="19" t="b">
        <v>0</v>
      </c>
      <c r="AC58" s="20" t="str">
        <f>IF(COUNTA($A58:$C58,$E58:$Y58,$AA58)=0,"",IF(AND($A58&lt;&gt;"",$B58&lt;&gt;"",$C58&lt;&gt;"",$D58&lt;&gt;"",LEN(TRIM($E58))&gt;0,LEN(TRIM($F58))&gt;0,LEN(TRIM($G58))&gt;0,LEN(TRIM($H58))&gt;0,ISNUMBER($I58),$I58&gt;=DATE(2027,1,1),COUNTIFS('Service List'!$A$2:$A$188,$A58,'Service List'!$B$2:$B$188,$B58,'Service List'!$C$2:$C$188,$C58,'Service List'!$D$2:$D$188,$D58)&gt;0),"Complete","Action required"))</f>
        <v/>
      </c>
      <c r="AD58" s="20" t="str">
        <f t="shared" si="13"/>
        <v/>
      </c>
      <c r="AE58" s="20" t="str">
        <f t="shared" si="14"/>
        <v/>
      </c>
      <c r="AF58" s="20" t="str">
        <f t="shared" si="15"/>
        <v/>
      </c>
      <c r="AG58" s="20" t="str">
        <f t="shared" si="16"/>
        <v/>
      </c>
      <c r="AH58" s="20" t="str">
        <f t="shared" si="17"/>
        <v/>
      </c>
      <c r="AI58" s="20" t="str">
        <f t="shared" si="18"/>
        <v/>
      </c>
      <c r="AJ58" s="20" t="str" cm="1">
        <f t="array" ref="AJ58">IF(COUNTA($A58:$C58,$E58:$Y58,$AA58)=0,"",IF(AND(LEN(TRIM($V58))&gt;0,SUMPRODUCT(($N$4:$T$4=$V58)*($N58:$T58="Yes"))&gt;0),"Complete","Action required"))</f>
        <v/>
      </c>
      <c r="AK58" s="20" t="str">
        <f t="shared" si="19"/>
        <v/>
      </c>
      <c r="AL58" s="20" t="str">
        <f t="shared" si="20"/>
        <v/>
      </c>
      <c r="AM58" s="20" t="str">
        <f t="shared" si="21"/>
        <v/>
      </c>
      <c r="AN58" s="20" t="str">
        <f t="shared" si="22"/>
        <v/>
      </c>
      <c r="AO58" s="20" t="str">
        <f t="shared" si="23"/>
        <v/>
      </c>
      <c r="AP58" s="20" t="str">
        <f t="shared" si="24"/>
        <v/>
      </c>
      <c r="AQ58" s="20" t="str">
        <f t="shared" si="25"/>
        <v/>
      </c>
    </row>
    <row r="59" spans="1:43" ht="18" customHeight="1" x14ac:dyDescent="0.35">
      <c r="A59" s="14"/>
      <c r="B59" s="14"/>
      <c r="C59" s="15"/>
      <c r="D59" s="16" t="str">
        <f>IF(HorizontalReportTable[[#This Row],[MPS Name]]="","",IFERROR(_xlfn.XLOOKUP(HorizontalReportTable[[#This Row],[MPS Name]],'Service ID'!$C$2:$C$185,'Service ID'!$D$2:$D$185,""),""))</f>
        <v/>
      </c>
      <c r="E59" s="15"/>
      <c r="F59" s="14"/>
      <c r="H59" s="21"/>
      <c r="I59" s="22"/>
      <c r="J59" s="14"/>
      <c r="K59" s="18"/>
      <c r="L59" s="14"/>
      <c r="M59" s="18"/>
      <c r="N59" s="14"/>
      <c r="O59" s="14"/>
      <c r="P59" s="14"/>
      <c r="Q59" s="14"/>
      <c r="R59" s="14"/>
      <c r="S59" s="14"/>
      <c r="T59" s="14"/>
      <c r="U59" s="14"/>
      <c r="V59" s="14"/>
      <c r="W59" s="14"/>
      <c r="X59" s="18"/>
      <c r="Y59" s="14"/>
      <c r="Z59" s="19" t="b">
        <v>0</v>
      </c>
      <c r="AA59" s="14"/>
      <c r="AB59" s="19" t="b">
        <v>0</v>
      </c>
      <c r="AC59" s="20" t="str">
        <f>IF(COUNTA($A59:$C59,$E59:$Y59,$AA59)=0,"",IF(AND($A59&lt;&gt;"",$B59&lt;&gt;"",$C59&lt;&gt;"",$D59&lt;&gt;"",LEN(TRIM($E59))&gt;0,LEN(TRIM($F59))&gt;0,LEN(TRIM($G59))&gt;0,LEN(TRIM($H59))&gt;0,ISNUMBER($I59),$I59&gt;=DATE(2027,1,1),COUNTIFS('Service List'!$A$2:$A$188,$A59,'Service List'!$B$2:$B$188,$B59,'Service List'!$C$2:$C$188,$C59,'Service List'!$D$2:$D$188,$D59)&gt;0),"Complete","Action required"))</f>
        <v/>
      </c>
      <c r="AD59" s="20" t="str">
        <f t="shared" si="13"/>
        <v/>
      </c>
      <c r="AE59" s="20" t="str">
        <f t="shared" si="14"/>
        <v/>
      </c>
      <c r="AF59" s="20" t="str">
        <f t="shared" si="15"/>
        <v/>
      </c>
      <c r="AG59" s="20" t="str">
        <f t="shared" si="16"/>
        <v/>
      </c>
      <c r="AH59" s="20" t="str">
        <f t="shared" si="17"/>
        <v/>
      </c>
      <c r="AI59" s="20" t="str">
        <f t="shared" si="18"/>
        <v/>
      </c>
      <c r="AJ59" s="20" t="str" cm="1">
        <f t="array" ref="AJ59">IF(COUNTA($A59:$C59,$E59:$Y59,$AA59)=0,"",IF(AND(LEN(TRIM($V59))&gt;0,SUMPRODUCT(($N$4:$T$4=$V59)*($N59:$T59="Yes"))&gt;0),"Complete","Action required"))</f>
        <v/>
      </c>
      <c r="AK59" s="20" t="str">
        <f t="shared" si="19"/>
        <v/>
      </c>
      <c r="AL59" s="20" t="str">
        <f t="shared" si="20"/>
        <v/>
      </c>
      <c r="AM59" s="20" t="str">
        <f t="shared" si="21"/>
        <v/>
      </c>
      <c r="AN59" s="20" t="str">
        <f t="shared" si="22"/>
        <v/>
      </c>
      <c r="AO59" s="20" t="str">
        <f t="shared" si="23"/>
        <v/>
      </c>
      <c r="AP59" s="20" t="str">
        <f t="shared" si="24"/>
        <v/>
      </c>
      <c r="AQ59" s="20" t="str">
        <f t="shared" si="25"/>
        <v/>
      </c>
    </row>
    <row r="60" spans="1:43" ht="18" customHeight="1" x14ac:dyDescent="0.35">
      <c r="A60" s="14"/>
      <c r="B60" s="14"/>
      <c r="C60" s="15"/>
      <c r="D60" s="16" t="str">
        <f>IF(HorizontalReportTable[[#This Row],[MPS Name]]="","",IFERROR(_xlfn.XLOOKUP(HorizontalReportTable[[#This Row],[MPS Name]],'Service ID'!$C$2:$C$185,'Service ID'!$D$2:$D$185,""),""))</f>
        <v/>
      </c>
      <c r="E60" s="15"/>
      <c r="F60" s="14"/>
      <c r="H60" s="21"/>
      <c r="I60" s="22"/>
      <c r="J60" s="14"/>
      <c r="K60" s="18"/>
      <c r="L60" s="14"/>
      <c r="M60" s="18"/>
      <c r="N60" s="14"/>
      <c r="O60" s="14"/>
      <c r="P60" s="14"/>
      <c r="Q60" s="14"/>
      <c r="R60" s="14"/>
      <c r="S60" s="14"/>
      <c r="T60" s="14"/>
      <c r="U60" s="14"/>
      <c r="V60" s="14"/>
      <c r="W60" s="14"/>
      <c r="X60" s="18"/>
      <c r="Y60" s="14"/>
      <c r="Z60" s="19" t="b">
        <v>0</v>
      </c>
      <c r="AA60" s="14"/>
      <c r="AB60" s="19" t="b">
        <v>0</v>
      </c>
      <c r="AC60" s="20" t="str">
        <f>IF(COUNTA($A60:$C60,$E60:$Y60,$AA60)=0,"",IF(AND($A60&lt;&gt;"",$B60&lt;&gt;"",$C60&lt;&gt;"",$D60&lt;&gt;"",LEN(TRIM($E60))&gt;0,LEN(TRIM($F60))&gt;0,LEN(TRIM($G60))&gt;0,LEN(TRIM($H60))&gt;0,ISNUMBER($I60),$I60&gt;=DATE(2027,1,1),COUNTIFS('Service List'!$A$2:$A$188,$A60,'Service List'!$B$2:$B$188,$B60,'Service List'!$C$2:$C$188,$C60,'Service List'!$D$2:$D$188,$D60)&gt;0),"Complete","Action required"))</f>
        <v/>
      </c>
      <c r="AD60" s="20" t="str">
        <f t="shared" si="13"/>
        <v/>
      </c>
      <c r="AE60" s="20" t="str">
        <f t="shared" si="14"/>
        <v/>
      </c>
      <c r="AF60" s="20" t="str">
        <f t="shared" si="15"/>
        <v/>
      </c>
      <c r="AG60" s="20" t="str">
        <f t="shared" si="16"/>
        <v/>
      </c>
      <c r="AH60" s="20" t="str">
        <f t="shared" si="17"/>
        <v/>
      </c>
      <c r="AI60" s="20" t="str">
        <f t="shared" si="18"/>
        <v/>
      </c>
      <c r="AJ60" s="20" t="str" cm="1">
        <f t="array" ref="AJ60">IF(COUNTA($A60:$C60,$E60:$Y60,$AA60)=0,"",IF(AND(LEN(TRIM($V60))&gt;0,SUMPRODUCT(($N$4:$T$4=$V60)*($N60:$T60="Yes"))&gt;0),"Complete","Action required"))</f>
        <v/>
      </c>
      <c r="AK60" s="20" t="str">
        <f t="shared" si="19"/>
        <v/>
      </c>
      <c r="AL60" s="20" t="str">
        <f t="shared" si="20"/>
        <v/>
      </c>
      <c r="AM60" s="20" t="str">
        <f t="shared" si="21"/>
        <v/>
      </c>
      <c r="AN60" s="20" t="str">
        <f t="shared" si="22"/>
        <v/>
      </c>
      <c r="AO60" s="20" t="str">
        <f t="shared" si="23"/>
        <v/>
      </c>
      <c r="AP60" s="20" t="str">
        <f t="shared" si="24"/>
        <v/>
      </c>
      <c r="AQ60" s="20" t="str">
        <f t="shared" si="25"/>
        <v/>
      </c>
    </row>
    <row r="61" spans="1:43" ht="18" customHeight="1" x14ac:dyDescent="0.35">
      <c r="A61" s="14"/>
      <c r="B61" s="14"/>
      <c r="C61" s="15"/>
      <c r="D61" s="16" t="str">
        <f>IF(HorizontalReportTable[[#This Row],[MPS Name]]="","",IFERROR(_xlfn.XLOOKUP(HorizontalReportTable[[#This Row],[MPS Name]],'Service ID'!$C$2:$C$185,'Service ID'!$D$2:$D$185,""),""))</f>
        <v/>
      </c>
      <c r="E61" s="15"/>
      <c r="F61" s="14"/>
      <c r="H61" s="21"/>
      <c r="I61" s="22"/>
      <c r="J61" s="14"/>
      <c r="K61" s="18"/>
      <c r="L61" s="14"/>
      <c r="M61" s="18"/>
      <c r="N61" s="14"/>
      <c r="O61" s="14"/>
      <c r="P61" s="14"/>
      <c r="Q61" s="14"/>
      <c r="R61" s="14"/>
      <c r="S61" s="14"/>
      <c r="T61" s="14"/>
      <c r="U61" s="14"/>
      <c r="V61" s="14"/>
      <c r="W61" s="14"/>
      <c r="X61" s="18"/>
      <c r="Y61" s="14"/>
      <c r="Z61" s="19" t="b">
        <v>0</v>
      </c>
      <c r="AA61" s="14"/>
      <c r="AB61" s="19" t="b">
        <v>0</v>
      </c>
      <c r="AC61" s="20" t="str">
        <f>IF(COUNTA($A61:$C61,$E61:$Y61,$AA61)=0,"",IF(AND($A61&lt;&gt;"",$B61&lt;&gt;"",$C61&lt;&gt;"",$D61&lt;&gt;"",LEN(TRIM($E61))&gt;0,LEN(TRIM($F61))&gt;0,LEN(TRIM($G61))&gt;0,LEN(TRIM($H61))&gt;0,ISNUMBER($I61),$I61&gt;=DATE(2027,1,1),COUNTIFS('Service List'!$A$2:$A$188,$A61,'Service List'!$B$2:$B$188,$B61,'Service List'!$C$2:$C$188,$C61,'Service List'!$D$2:$D$188,$D61)&gt;0),"Complete","Action required"))</f>
        <v/>
      </c>
      <c r="AD61" s="20" t="str">
        <f t="shared" si="13"/>
        <v/>
      </c>
      <c r="AE61" s="20" t="str">
        <f t="shared" si="14"/>
        <v/>
      </c>
      <c r="AF61" s="20" t="str">
        <f t="shared" si="15"/>
        <v/>
      </c>
      <c r="AG61" s="20" t="str">
        <f t="shared" si="16"/>
        <v/>
      </c>
      <c r="AH61" s="20" t="str">
        <f t="shared" si="17"/>
        <v/>
      </c>
      <c r="AI61" s="20" t="str">
        <f t="shared" si="18"/>
        <v/>
      </c>
      <c r="AJ61" s="20" t="str" cm="1">
        <f t="array" ref="AJ61">IF(COUNTA($A61:$C61,$E61:$Y61,$AA61)=0,"",IF(AND(LEN(TRIM($V61))&gt;0,SUMPRODUCT(($N$4:$T$4=$V61)*($N61:$T61="Yes"))&gt;0),"Complete","Action required"))</f>
        <v/>
      </c>
      <c r="AK61" s="20" t="str">
        <f t="shared" si="19"/>
        <v/>
      </c>
      <c r="AL61" s="20" t="str">
        <f t="shared" si="20"/>
        <v/>
      </c>
      <c r="AM61" s="20" t="str">
        <f t="shared" si="21"/>
        <v/>
      </c>
      <c r="AN61" s="20" t="str">
        <f t="shared" si="22"/>
        <v/>
      </c>
      <c r="AO61" s="20" t="str">
        <f t="shared" si="23"/>
        <v/>
      </c>
      <c r="AP61" s="20" t="str">
        <f t="shared" si="24"/>
        <v/>
      </c>
      <c r="AQ61" s="20" t="str">
        <f t="shared" si="25"/>
        <v/>
      </c>
    </row>
    <row r="62" spans="1:43" ht="18" customHeight="1" x14ac:dyDescent="0.35">
      <c r="A62" s="14"/>
      <c r="B62" s="14"/>
      <c r="C62" s="15"/>
      <c r="D62" s="16" t="str">
        <f>IF(HorizontalReportTable[[#This Row],[MPS Name]]="","",IFERROR(_xlfn.XLOOKUP(HorizontalReportTable[[#This Row],[MPS Name]],'Service ID'!$C$2:$C$185,'Service ID'!$D$2:$D$185,""),""))</f>
        <v/>
      </c>
      <c r="E62" s="15"/>
      <c r="F62" s="14"/>
      <c r="H62" s="21"/>
      <c r="I62" s="22"/>
      <c r="J62" s="14"/>
      <c r="K62" s="18"/>
      <c r="L62" s="14"/>
      <c r="M62" s="18"/>
      <c r="N62" s="14"/>
      <c r="O62" s="14"/>
      <c r="P62" s="14"/>
      <c r="Q62" s="14"/>
      <c r="R62" s="14"/>
      <c r="S62" s="14"/>
      <c r="T62" s="14"/>
      <c r="U62" s="14"/>
      <c r="V62" s="14"/>
      <c r="W62" s="14"/>
      <c r="X62" s="18"/>
      <c r="Y62" s="14"/>
      <c r="Z62" s="19" t="b">
        <v>0</v>
      </c>
      <c r="AA62" s="14"/>
      <c r="AB62" s="19" t="b">
        <v>0</v>
      </c>
      <c r="AC62" s="20" t="str">
        <f>IF(COUNTA($A62:$C62,$E62:$Y62,$AA62)=0,"",IF(AND($A62&lt;&gt;"",$B62&lt;&gt;"",$C62&lt;&gt;"",$D62&lt;&gt;"",LEN(TRIM($E62))&gt;0,LEN(TRIM($F62))&gt;0,LEN(TRIM($G62))&gt;0,LEN(TRIM($H62))&gt;0,ISNUMBER($I62),$I62&gt;=DATE(2027,1,1),COUNTIFS('Service List'!$A$2:$A$188,$A62,'Service List'!$B$2:$B$188,$B62,'Service List'!$C$2:$C$188,$C62,'Service List'!$D$2:$D$188,$D62)&gt;0),"Complete","Action required"))</f>
        <v/>
      </c>
      <c r="AD62" s="20" t="str">
        <f t="shared" si="13"/>
        <v/>
      </c>
      <c r="AE62" s="20" t="str">
        <f t="shared" si="14"/>
        <v/>
      </c>
      <c r="AF62" s="20" t="str">
        <f t="shared" si="15"/>
        <v/>
      </c>
      <c r="AG62" s="20" t="str">
        <f t="shared" si="16"/>
        <v/>
      </c>
      <c r="AH62" s="20" t="str">
        <f t="shared" si="17"/>
        <v/>
      </c>
      <c r="AI62" s="20" t="str">
        <f t="shared" si="18"/>
        <v/>
      </c>
      <c r="AJ62" s="20" t="str" cm="1">
        <f t="array" ref="AJ62">IF(COUNTA($A62:$C62,$E62:$Y62,$AA62)=0,"",IF(AND(LEN(TRIM($V62))&gt;0,SUMPRODUCT(($N$4:$T$4=$V62)*($N62:$T62="Yes"))&gt;0),"Complete","Action required"))</f>
        <v/>
      </c>
      <c r="AK62" s="20" t="str">
        <f t="shared" si="19"/>
        <v/>
      </c>
      <c r="AL62" s="20" t="str">
        <f t="shared" si="20"/>
        <v/>
      </c>
      <c r="AM62" s="20" t="str">
        <f t="shared" si="21"/>
        <v/>
      </c>
      <c r="AN62" s="20" t="str">
        <f t="shared" si="22"/>
        <v/>
      </c>
      <c r="AO62" s="20" t="str">
        <f t="shared" si="23"/>
        <v/>
      </c>
      <c r="AP62" s="20" t="str">
        <f t="shared" si="24"/>
        <v/>
      </c>
      <c r="AQ62" s="20" t="str">
        <f t="shared" si="25"/>
        <v/>
      </c>
    </row>
    <row r="63" spans="1:43" ht="18" customHeight="1" x14ac:dyDescent="0.35">
      <c r="A63" s="14"/>
      <c r="B63" s="14"/>
      <c r="C63" s="15"/>
      <c r="D63" s="16" t="str">
        <f>IF(HorizontalReportTable[[#This Row],[MPS Name]]="","",IFERROR(_xlfn.XLOOKUP(HorizontalReportTable[[#This Row],[MPS Name]],'Service ID'!$C$2:$C$185,'Service ID'!$D$2:$D$185,""),""))</f>
        <v/>
      </c>
      <c r="E63" s="15"/>
      <c r="F63" s="14"/>
      <c r="H63" s="21"/>
      <c r="I63" s="22"/>
      <c r="J63" s="14"/>
      <c r="K63" s="18"/>
      <c r="L63" s="14"/>
      <c r="M63" s="18"/>
      <c r="N63" s="14"/>
      <c r="O63" s="14"/>
      <c r="P63" s="14"/>
      <c r="Q63" s="14"/>
      <c r="R63" s="14"/>
      <c r="S63" s="14"/>
      <c r="T63" s="14"/>
      <c r="U63" s="14"/>
      <c r="V63" s="14"/>
      <c r="W63" s="14"/>
      <c r="X63" s="18"/>
      <c r="Y63" s="14"/>
      <c r="Z63" s="19" t="b">
        <v>0</v>
      </c>
      <c r="AA63" s="14"/>
      <c r="AB63" s="19" t="b">
        <v>0</v>
      </c>
      <c r="AC63" s="20" t="str">
        <f>IF(COUNTA($A63:$C63,$E63:$Y63,$AA63)=0,"",IF(AND($A63&lt;&gt;"",$B63&lt;&gt;"",$C63&lt;&gt;"",$D63&lt;&gt;"",LEN(TRIM($E63))&gt;0,LEN(TRIM($F63))&gt;0,LEN(TRIM($G63))&gt;0,LEN(TRIM($H63))&gt;0,ISNUMBER($I63),$I63&gt;=DATE(2027,1,1),COUNTIFS('Service List'!$A$2:$A$188,$A63,'Service List'!$B$2:$B$188,$B63,'Service List'!$C$2:$C$188,$C63,'Service List'!$D$2:$D$188,$D63)&gt;0),"Complete","Action required"))</f>
        <v/>
      </c>
      <c r="AD63" s="20" t="str">
        <f t="shared" si="13"/>
        <v/>
      </c>
      <c r="AE63" s="20" t="str">
        <f t="shared" si="14"/>
        <v/>
      </c>
      <c r="AF63" s="20" t="str">
        <f t="shared" si="15"/>
        <v/>
      </c>
      <c r="AG63" s="20" t="str">
        <f t="shared" si="16"/>
        <v/>
      </c>
      <c r="AH63" s="20" t="str">
        <f t="shared" si="17"/>
        <v/>
      </c>
      <c r="AI63" s="20" t="str">
        <f t="shared" si="18"/>
        <v/>
      </c>
      <c r="AJ63" s="20" t="str" cm="1">
        <f t="array" ref="AJ63">IF(COUNTA($A63:$C63,$E63:$Y63,$AA63)=0,"",IF(AND(LEN(TRIM($V63))&gt;0,SUMPRODUCT(($N$4:$T$4=$V63)*($N63:$T63="Yes"))&gt;0),"Complete","Action required"))</f>
        <v/>
      </c>
      <c r="AK63" s="20" t="str">
        <f t="shared" si="19"/>
        <v/>
      </c>
      <c r="AL63" s="20" t="str">
        <f t="shared" si="20"/>
        <v/>
      </c>
      <c r="AM63" s="20" t="str">
        <f t="shared" si="21"/>
        <v/>
      </c>
      <c r="AN63" s="20" t="str">
        <f t="shared" si="22"/>
        <v/>
      </c>
      <c r="AO63" s="20" t="str">
        <f t="shared" si="23"/>
        <v/>
      </c>
      <c r="AP63" s="20" t="str">
        <f t="shared" si="24"/>
        <v/>
      </c>
      <c r="AQ63" s="20" t="str">
        <f t="shared" si="25"/>
        <v/>
      </c>
    </row>
    <row r="64" spans="1:43" ht="18" customHeight="1" x14ac:dyDescent="0.35">
      <c r="A64" s="14"/>
      <c r="B64" s="14"/>
      <c r="C64" s="15"/>
      <c r="D64" s="16" t="str">
        <f>IF(HorizontalReportTable[[#This Row],[MPS Name]]="","",IFERROR(_xlfn.XLOOKUP(HorizontalReportTable[[#This Row],[MPS Name]],'Service ID'!$C$2:$C$185,'Service ID'!$D$2:$D$185,""),""))</f>
        <v/>
      </c>
      <c r="E64" s="15"/>
      <c r="F64" s="14"/>
      <c r="H64" s="21"/>
      <c r="I64" s="22"/>
      <c r="J64" s="14"/>
      <c r="K64" s="18"/>
      <c r="L64" s="14"/>
      <c r="M64" s="18"/>
      <c r="N64" s="14"/>
      <c r="O64" s="14"/>
      <c r="P64" s="14"/>
      <c r="Q64" s="14"/>
      <c r="R64" s="14"/>
      <c r="S64" s="14"/>
      <c r="T64" s="14"/>
      <c r="U64" s="14"/>
      <c r="V64" s="14"/>
      <c r="W64" s="14"/>
      <c r="X64" s="18"/>
      <c r="Y64" s="14"/>
      <c r="Z64" s="19" t="b">
        <v>0</v>
      </c>
      <c r="AA64" s="14"/>
      <c r="AB64" s="19" t="b">
        <v>0</v>
      </c>
      <c r="AC64" s="20" t="str">
        <f>IF(COUNTA($A64:$C64,$E64:$Y64,$AA64)=0,"",IF(AND($A64&lt;&gt;"",$B64&lt;&gt;"",$C64&lt;&gt;"",$D64&lt;&gt;"",LEN(TRIM($E64))&gt;0,LEN(TRIM($F64))&gt;0,LEN(TRIM($G64))&gt;0,LEN(TRIM($H64))&gt;0,ISNUMBER($I64),$I64&gt;=DATE(2027,1,1),COUNTIFS('Service List'!$A$2:$A$188,$A64,'Service List'!$B$2:$B$188,$B64,'Service List'!$C$2:$C$188,$C64,'Service List'!$D$2:$D$188,$D64)&gt;0),"Complete","Action required"))</f>
        <v/>
      </c>
      <c r="AD64" s="20" t="str">
        <f t="shared" si="13"/>
        <v/>
      </c>
      <c r="AE64" s="20" t="str">
        <f t="shared" si="14"/>
        <v/>
      </c>
      <c r="AF64" s="20" t="str">
        <f t="shared" si="15"/>
        <v/>
      </c>
      <c r="AG64" s="20" t="str">
        <f t="shared" si="16"/>
        <v/>
      </c>
      <c r="AH64" s="20" t="str">
        <f t="shared" si="17"/>
        <v/>
      </c>
      <c r="AI64" s="20" t="str">
        <f t="shared" si="18"/>
        <v/>
      </c>
      <c r="AJ64" s="20" t="str" cm="1">
        <f t="array" ref="AJ64">IF(COUNTA($A64:$C64,$E64:$Y64,$AA64)=0,"",IF(AND(LEN(TRIM($V64))&gt;0,SUMPRODUCT(($N$4:$T$4=$V64)*($N64:$T64="Yes"))&gt;0),"Complete","Action required"))</f>
        <v/>
      </c>
      <c r="AK64" s="20" t="str">
        <f t="shared" si="19"/>
        <v/>
      </c>
      <c r="AL64" s="20" t="str">
        <f t="shared" si="20"/>
        <v/>
      </c>
      <c r="AM64" s="20" t="str">
        <f t="shared" si="21"/>
        <v/>
      </c>
      <c r="AN64" s="20" t="str">
        <f t="shared" si="22"/>
        <v/>
      </c>
      <c r="AO64" s="20" t="str">
        <f t="shared" si="23"/>
        <v/>
      </c>
      <c r="AP64" s="20" t="str">
        <f t="shared" si="24"/>
        <v/>
      </c>
      <c r="AQ64" s="20" t="str">
        <f t="shared" si="25"/>
        <v/>
      </c>
    </row>
    <row r="65" spans="1:43" ht="18" customHeight="1" x14ac:dyDescent="0.35">
      <c r="A65" s="14"/>
      <c r="B65" s="14"/>
      <c r="C65" s="15"/>
      <c r="D65" s="16" t="str">
        <f>IF(HorizontalReportTable[[#This Row],[MPS Name]]="","",IFERROR(_xlfn.XLOOKUP(HorizontalReportTable[[#This Row],[MPS Name]],'Service ID'!$C$2:$C$185,'Service ID'!$D$2:$D$185,""),""))</f>
        <v/>
      </c>
      <c r="E65" s="15"/>
      <c r="F65" s="14"/>
      <c r="H65" s="21"/>
      <c r="I65" s="22"/>
      <c r="J65" s="14"/>
      <c r="K65" s="18"/>
      <c r="L65" s="14"/>
      <c r="M65" s="18"/>
      <c r="N65" s="14"/>
      <c r="O65" s="14"/>
      <c r="P65" s="14"/>
      <c r="Q65" s="14"/>
      <c r="R65" s="14"/>
      <c r="S65" s="14"/>
      <c r="T65" s="14"/>
      <c r="U65" s="14"/>
      <c r="V65" s="14"/>
      <c r="W65" s="14"/>
      <c r="X65" s="18"/>
      <c r="Y65" s="14"/>
      <c r="Z65" s="19" t="b">
        <v>0</v>
      </c>
      <c r="AA65" s="14"/>
      <c r="AB65" s="19" t="b">
        <v>0</v>
      </c>
      <c r="AC65" s="20" t="str">
        <f>IF(COUNTA($A65:$C65,$E65:$Y65,$AA65)=0,"",IF(AND($A65&lt;&gt;"",$B65&lt;&gt;"",$C65&lt;&gt;"",$D65&lt;&gt;"",LEN(TRIM($E65))&gt;0,LEN(TRIM($F65))&gt;0,LEN(TRIM($G65))&gt;0,LEN(TRIM($H65))&gt;0,ISNUMBER($I65),$I65&gt;=DATE(2027,1,1),COUNTIFS('Service List'!$A$2:$A$188,$A65,'Service List'!$B$2:$B$188,$B65,'Service List'!$C$2:$C$188,$C65,'Service List'!$D$2:$D$188,$D65)&gt;0),"Complete","Action required"))</f>
        <v/>
      </c>
      <c r="AD65" s="20" t="str">
        <f t="shared" si="13"/>
        <v/>
      </c>
      <c r="AE65" s="20" t="str">
        <f t="shared" si="14"/>
        <v/>
      </c>
      <c r="AF65" s="20" t="str">
        <f t="shared" si="15"/>
        <v/>
      </c>
      <c r="AG65" s="20" t="str">
        <f t="shared" si="16"/>
        <v/>
      </c>
      <c r="AH65" s="20" t="str">
        <f t="shared" si="17"/>
        <v/>
      </c>
      <c r="AI65" s="20" t="str">
        <f t="shared" si="18"/>
        <v/>
      </c>
      <c r="AJ65" s="20" t="str" cm="1">
        <f t="array" ref="AJ65">IF(COUNTA($A65:$C65,$E65:$Y65,$AA65)=0,"",IF(AND(LEN(TRIM($V65))&gt;0,SUMPRODUCT(($N$4:$T$4=$V65)*($N65:$T65="Yes"))&gt;0),"Complete","Action required"))</f>
        <v/>
      </c>
      <c r="AK65" s="20" t="str">
        <f t="shared" si="19"/>
        <v/>
      </c>
      <c r="AL65" s="20" t="str">
        <f t="shared" si="20"/>
        <v/>
      </c>
      <c r="AM65" s="20" t="str">
        <f t="shared" si="21"/>
        <v/>
      </c>
      <c r="AN65" s="20" t="str">
        <f t="shared" si="22"/>
        <v/>
      </c>
      <c r="AO65" s="20" t="str">
        <f t="shared" si="23"/>
        <v/>
      </c>
      <c r="AP65" s="20" t="str">
        <f t="shared" si="24"/>
        <v/>
      </c>
      <c r="AQ65" s="20" t="str">
        <f t="shared" si="25"/>
        <v/>
      </c>
    </row>
    <row r="66" spans="1:43" ht="18" customHeight="1" x14ac:dyDescent="0.35">
      <c r="A66" s="14"/>
      <c r="B66" s="14"/>
      <c r="C66" s="15"/>
      <c r="D66" s="16" t="str">
        <f>IF(HorizontalReportTable[[#This Row],[MPS Name]]="","",IFERROR(_xlfn.XLOOKUP(HorizontalReportTable[[#This Row],[MPS Name]],'Service ID'!$C$2:$C$185,'Service ID'!$D$2:$D$185,""),""))</f>
        <v/>
      </c>
      <c r="E66" s="15"/>
      <c r="F66" s="14"/>
      <c r="H66" s="21"/>
      <c r="I66" s="22"/>
      <c r="J66" s="14"/>
      <c r="K66" s="18"/>
      <c r="L66" s="14"/>
      <c r="M66" s="18"/>
      <c r="N66" s="14"/>
      <c r="O66" s="14"/>
      <c r="P66" s="14"/>
      <c r="Q66" s="14"/>
      <c r="R66" s="14"/>
      <c r="S66" s="14"/>
      <c r="T66" s="14"/>
      <c r="U66" s="14"/>
      <c r="V66" s="14"/>
      <c r="W66" s="14"/>
      <c r="X66" s="18"/>
      <c r="Y66" s="14"/>
      <c r="Z66" s="19" t="b">
        <v>0</v>
      </c>
      <c r="AA66" s="14"/>
      <c r="AB66" s="19" t="b">
        <v>0</v>
      </c>
      <c r="AC66" s="20" t="str">
        <f>IF(COUNTA($A66:$C66,$E66:$Y66,$AA66)=0,"",IF(AND($A66&lt;&gt;"",$B66&lt;&gt;"",$C66&lt;&gt;"",$D66&lt;&gt;"",LEN(TRIM($E66))&gt;0,LEN(TRIM($F66))&gt;0,LEN(TRIM($G66))&gt;0,LEN(TRIM($H66))&gt;0,ISNUMBER($I66),$I66&gt;=DATE(2027,1,1),COUNTIFS('Service List'!$A$2:$A$188,$A66,'Service List'!$B$2:$B$188,$B66,'Service List'!$C$2:$C$188,$C66,'Service List'!$D$2:$D$188,$D66)&gt;0),"Complete","Action required"))</f>
        <v/>
      </c>
      <c r="AD66" s="20" t="str">
        <f t="shared" si="13"/>
        <v/>
      </c>
      <c r="AE66" s="20" t="str">
        <f t="shared" si="14"/>
        <v/>
      </c>
      <c r="AF66" s="20" t="str">
        <f t="shared" si="15"/>
        <v/>
      </c>
      <c r="AG66" s="20" t="str">
        <f t="shared" si="16"/>
        <v/>
      </c>
      <c r="AH66" s="20" t="str">
        <f t="shared" si="17"/>
        <v/>
      </c>
      <c r="AI66" s="20" t="str">
        <f t="shared" si="18"/>
        <v/>
      </c>
      <c r="AJ66" s="20" t="str" cm="1">
        <f t="array" ref="AJ66">IF(COUNTA($A66:$C66,$E66:$Y66,$AA66)=0,"",IF(AND(LEN(TRIM($V66))&gt;0,SUMPRODUCT(($N$4:$T$4=$V66)*($N66:$T66="Yes"))&gt;0),"Complete","Action required"))</f>
        <v/>
      </c>
      <c r="AK66" s="20" t="str">
        <f t="shared" si="19"/>
        <v/>
      </c>
      <c r="AL66" s="20" t="str">
        <f t="shared" si="20"/>
        <v/>
      </c>
      <c r="AM66" s="20" t="str">
        <f t="shared" si="21"/>
        <v/>
      </c>
      <c r="AN66" s="20" t="str">
        <f t="shared" si="22"/>
        <v/>
      </c>
      <c r="AO66" s="20" t="str">
        <f t="shared" si="23"/>
        <v/>
      </c>
      <c r="AP66" s="20" t="str">
        <f t="shared" si="24"/>
        <v/>
      </c>
      <c r="AQ66" s="20" t="str">
        <f t="shared" si="25"/>
        <v/>
      </c>
    </row>
    <row r="67" spans="1:43" ht="18" customHeight="1" x14ac:dyDescent="0.35">
      <c r="A67" s="14"/>
      <c r="B67" s="14"/>
      <c r="C67" s="15"/>
      <c r="D67" s="16" t="str">
        <f>IF(HorizontalReportTable[[#This Row],[MPS Name]]="","",IFERROR(_xlfn.XLOOKUP(HorizontalReportTable[[#This Row],[MPS Name]],'Service ID'!$C$2:$C$185,'Service ID'!$D$2:$D$185,""),""))</f>
        <v/>
      </c>
      <c r="E67" s="15"/>
      <c r="F67" s="14"/>
      <c r="H67" s="21"/>
      <c r="I67" s="22"/>
      <c r="J67" s="14"/>
      <c r="K67" s="18"/>
      <c r="L67" s="14"/>
      <c r="M67" s="18"/>
      <c r="N67" s="14"/>
      <c r="O67" s="14"/>
      <c r="P67" s="14"/>
      <c r="Q67" s="14"/>
      <c r="R67" s="14"/>
      <c r="S67" s="14"/>
      <c r="T67" s="14"/>
      <c r="U67" s="14"/>
      <c r="V67" s="14"/>
      <c r="W67" s="14"/>
      <c r="X67" s="18"/>
      <c r="Y67" s="14"/>
      <c r="Z67" s="19" t="b">
        <v>0</v>
      </c>
      <c r="AA67" s="14"/>
      <c r="AB67" s="19" t="b">
        <v>0</v>
      </c>
      <c r="AC67" s="20" t="str">
        <f>IF(COUNTA($A67:$C67,$E67:$Y67,$AA67)=0,"",IF(AND($A67&lt;&gt;"",$B67&lt;&gt;"",$C67&lt;&gt;"",$D67&lt;&gt;"",LEN(TRIM($E67))&gt;0,LEN(TRIM($F67))&gt;0,LEN(TRIM($G67))&gt;0,LEN(TRIM($H67))&gt;0,ISNUMBER($I67),$I67&gt;=DATE(2027,1,1),COUNTIFS('Service List'!$A$2:$A$188,$A67,'Service List'!$B$2:$B$188,$B67,'Service List'!$C$2:$C$188,$C67,'Service List'!$D$2:$D$188,$D67)&gt;0),"Complete","Action required"))</f>
        <v/>
      </c>
      <c r="AD67" s="20" t="str">
        <f t="shared" si="13"/>
        <v/>
      </c>
      <c r="AE67" s="20" t="str">
        <f t="shared" si="14"/>
        <v/>
      </c>
      <c r="AF67" s="20" t="str">
        <f t="shared" si="15"/>
        <v/>
      </c>
      <c r="AG67" s="20" t="str">
        <f t="shared" si="16"/>
        <v/>
      </c>
      <c r="AH67" s="20" t="str">
        <f t="shared" si="17"/>
        <v/>
      </c>
      <c r="AI67" s="20" t="str">
        <f t="shared" si="18"/>
        <v/>
      </c>
      <c r="AJ67" s="20" t="str" cm="1">
        <f t="array" ref="AJ67">IF(COUNTA($A67:$C67,$E67:$Y67,$AA67)=0,"",IF(AND(LEN(TRIM($V67))&gt;0,SUMPRODUCT(($N$4:$T$4=$V67)*($N67:$T67="Yes"))&gt;0),"Complete","Action required"))</f>
        <v/>
      </c>
      <c r="AK67" s="20" t="str">
        <f t="shared" si="19"/>
        <v/>
      </c>
      <c r="AL67" s="20" t="str">
        <f t="shared" si="20"/>
        <v/>
      </c>
      <c r="AM67" s="20" t="str">
        <f t="shared" si="21"/>
        <v/>
      </c>
      <c r="AN67" s="20" t="str">
        <f t="shared" si="22"/>
        <v/>
      </c>
      <c r="AO67" s="20" t="str">
        <f t="shared" si="23"/>
        <v/>
      </c>
      <c r="AP67" s="20" t="str">
        <f t="shared" si="24"/>
        <v/>
      </c>
      <c r="AQ67" s="20" t="str">
        <f t="shared" si="25"/>
        <v/>
      </c>
    </row>
    <row r="68" spans="1:43" ht="18" customHeight="1" x14ac:dyDescent="0.35">
      <c r="A68" s="14"/>
      <c r="B68" s="14"/>
      <c r="C68" s="15"/>
      <c r="D68" s="16" t="str">
        <f>IF(HorizontalReportTable[[#This Row],[MPS Name]]="","",IFERROR(_xlfn.XLOOKUP(HorizontalReportTable[[#This Row],[MPS Name]],'Service ID'!$C$2:$C$185,'Service ID'!$D$2:$D$185,""),""))</f>
        <v/>
      </c>
      <c r="E68" s="15"/>
      <c r="F68" s="14"/>
      <c r="H68" s="21"/>
      <c r="I68" s="22"/>
      <c r="J68" s="14"/>
      <c r="K68" s="18"/>
      <c r="L68" s="14"/>
      <c r="M68" s="18"/>
      <c r="N68" s="14"/>
      <c r="O68" s="14"/>
      <c r="P68" s="14"/>
      <c r="Q68" s="14"/>
      <c r="R68" s="14"/>
      <c r="S68" s="14"/>
      <c r="T68" s="14"/>
      <c r="U68" s="14"/>
      <c r="V68" s="14"/>
      <c r="W68" s="14"/>
      <c r="X68" s="18"/>
      <c r="Y68" s="14"/>
      <c r="Z68" s="19" t="b">
        <v>0</v>
      </c>
      <c r="AA68" s="14"/>
      <c r="AB68" s="19" t="b">
        <v>0</v>
      </c>
      <c r="AC68" s="20" t="str">
        <f>IF(COUNTA($A68:$C68,$E68:$Y68,$AA68)=0,"",IF(AND($A68&lt;&gt;"",$B68&lt;&gt;"",$C68&lt;&gt;"",$D68&lt;&gt;"",LEN(TRIM($E68))&gt;0,LEN(TRIM($F68))&gt;0,LEN(TRIM($G68))&gt;0,LEN(TRIM($H68))&gt;0,ISNUMBER($I68),$I68&gt;=DATE(2027,1,1),COUNTIFS('Service List'!$A$2:$A$188,$A68,'Service List'!$B$2:$B$188,$B68,'Service List'!$C$2:$C$188,$C68,'Service List'!$D$2:$D$188,$D68)&gt;0),"Complete","Action required"))</f>
        <v/>
      </c>
      <c r="AD68" s="20" t="str">
        <f t="shared" si="13"/>
        <v/>
      </c>
      <c r="AE68" s="20" t="str">
        <f t="shared" si="14"/>
        <v/>
      </c>
      <c r="AF68" s="20" t="str">
        <f t="shared" si="15"/>
        <v/>
      </c>
      <c r="AG68" s="20" t="str">
        <f t="shared" si="16"/>
        <v/>
      </c>
      <c r="AH68" s="20" t="str">
        <f t="shared" si="17"/>
        <v/>
      </c>
      <c r="AI68" s="20" t="str">
        <f t="shared" si="18"/>
        <v/>
      </c>
      <c r="AJ68" s="20" t="str" cm="1">
        <f t="array" ref="AJ68">IF(COUNTA($A68:$C68,$E68:$Y68,$AA68)=0,"",IF(AND(LEN(TRIM($V68))&gt;0,SUMPRODUCT(($N$4:$T$4=$V68)*($N68:$T68="Yes"))&gt;0),"Complete","Action required"))</f>
        <v/>
      </c>
      <c r="AK68" s="20" t="str">
        <f t="shared" si="19"/>
        <v/>
      </c>
      <c r="AL68" s="20" t="str">
        <f t="shared" si="20"/>
        <v/>
      </c>
      <c r="AM68" s="20" t="str">
        <f t="shared" si="21"/>
        <v/>
      </c>
      <c r="AN68" s="20" t="str">
        <f t="shared" si="22"/>
        <v/>
      </c>
      <c r="AO68" s="20" t="str">
        <f t="shared" si="23"/>
        <v/>
      </c>
      <c r="AP68" s="20" t="str">
        <f t="shared" si="24"/>
        <v/>
      </c>
      <c r="AQ68" s="20" t="str">
        <f t="shared" si="25"/>
        <v/>
      </c>
    </row>
    <row r="69" spans="1:43" ht="18" customHeight="1" x14ac:dyDescent="0.35">
      <c r="A69" s="14"/>
      <c r="B69" s="14"/>
      <c r="C69" s="15"/>
      <c r="D69" s="16" t="str">
        <f>IF(HorizontalReportTable[[#This Row],[MPS Name]]="","",IFERROR(_xlfn.XLOOKUP(HorizontalReportTable[[#This Row],[MPS Name]],'Service ID'!$C$2:$C$185,'Service ID'!$D$2:$D$185,""),""))</f>
        <v/>
      </c>
      <c r="E69" s="15"/>
      <c r="F69" s="14"/>
      <c r="H69" s="21"/>
      <c r="I69" s="22"/>
      <c r="J69" s="14"/>
      <c r="K69" s="18"/>
      <c r="L69" s="14"/>
      <c r="M69" s="18"/>
      <c r="N69" s="14"/>
      <c r="O69" s="14"/>
      <c r="P69" s="14"/>
      <c r="Q69" s="14"/>
      <c r="R69" s="14"/>
      <c r="S69" s="14"/>
      <c r="T69" s="14"/>
      <c r="U69" s="14"/>
      <c r="V69" s="14"/>
      <c r="W69" s="14"/>
      <c r="X69" s="18"/>
      <c r="Y69" s="14"/>
      <c r="Z69" s="19" t="b">
        <v>0</v>
      </c>
      <c r="AA69" s="14"/>
      <c r="AB69" s="19" t="b">
        <v>0</v>
      </c>
      <c r="AC69" s="20" t="str">
        <f>IF(COUNTA($A69:$C69,$E69:$Y69,$AA69)=0,"",IF(AND($A69&lt;&gt;"",$B69&lt;&gt;"",$C69&lt;&gt;"",$D69&lt;&gt;"",LEN(TRIM($E69))&gt;0,LEN(TRIM($F69))&gt;0,LEN(TRIM($G69))&gt;0,LEN(TRIM($H69))&gt;0,ISNUMBER($I69),$I69&gt;=DATE(2027,1,1),COUNTIFS('Service List'!$A$2:$A$188,$A69,'Service List'!$B$2:$B$188,$B69,'Service List'!$C$2:$C$188,$C69,'Service List'!$D$2:$D$188,$D69)&gt;0),"Complete","Action required"))</f>
        <v/>
      </c>
      <c r="AD69" s="20" t="str">
        <f t="shared" si="13"/>
        <v/>
      </c>
      <c r="AE69" s="20" t="str">
        <f t="shared" si="14"/>
        <v/>
      </c>
      <c r="AF69" s="20" t="str">
        <f t="shared" si="15"/>
        <v/>
      </c>
      <c r="AG69" s="20" t="str">
        <f t="shared" si="16"/>
        <v/>
      </c>
      <c r="AH69" s="20" t="str">
        <f t="shared" si="17"/>
        <v/>
      </c>
      <c r="AI69" s="20" t="str">
        <f t="shared" si="18"/>
        <v/>
      </c>
      <c r="AJ69" s="20" t="str" cm="1">
        <f t="array" ref="AJ69">IF(COUNTA($A69:$C69,$E69:$Y69,$AA69)=0,"",IF(AND(LEN(TRIM($V69))&gt;0,SUMPRODUCT(($N$4:$T$4=$V69)*($N69:$T69="Yes"))&gt;0),"Complete","Action required"))</f>
        <v/>
      </c>
      <c r="AK69" s="20" t="str">
        <f t="shared" si="19"/>
        <v/>
      </c>
      <c r="AL69" s="20" t="str">
        <f t="shared" si="20"/>
        <v/>
      </c>
      <c r="AM69" s="20" t="str">
        <f t="shared" si="21"/>
        <v/>
      </c>
      <c r="AN69" s="20" t="str">
        <f t="shared" si="22"/>
        <v/>
      </c>
      <c r="AO69" s="20" t="str">
        <f t="shared" si="23"/>
        <v/>
      </c>
      <c r="AP69" s="20" t="str">
        <f t="shared" si="24"/>
        <v/>
      </c>
      <c r="AQ69" s="20" t="str">
        <f t="shared" si="25"/>
        <v/>
      </c>
    </row>
    <row r="70" spans="1:43" ht="18" customHeight="1" x14ac:dyDescent="0.35">
      <c r="A70" s="14"/>
      <c r="B70" s="14"/>
      <c r="C70" s="15"/>
      <c r="D70" s="16" t="str">
        <f>IF(HorizontalReportTable[[#This Row],[MPS Name]]="","",IFERROR(_xlfn.XLOOKUP(HorizontalReportTable[[#This Row],[MPS Name]],'Service ID'!$C$2:$C$185,'Service ID'!$D$2:$D$185,""),""))</f>
        <v/>
      </c>
      <c r="E70" s="15"/>
      <c r="F70" s="14"/>
      <c r="H70" s="21"/>
      <c r="I70" s="22"/>
      <c r="J70" s="14"/>
      <c r="K70" s="18"/>
      <c r="L70" s="14"/>
      <c r="M70" s="18"/>
      <c r="N70" s="14"/>
      <c r="O70" s="14"/>
      <c r="P70" s="14"/>
      <c r="Q70" s="14"/>
      <c r="R70" s="14"/>
      <c r="S70" s="14"/>
      <c r="T70" s="14"/>
      <c r="U70" s="14"/>
      <c r="V70" s="14"/>
      <c r="W70" s="14"/>
      <c r="X70" s="18"/>
      <c r="Y70" s="14"/>
      <c r="Z70" s="19" t="b">
        <v>0</v>
      </c>
      <c r="AA70" s="14"/>
      <c r="AB70" s="19" t="b">
        <v>0</v>
      </c>
      <c r="AC70" s="20" t="str">
        <f>IF(COUNTA($A70:$C70,$E70:$Y70,$AA70)=0,"",IF(AND($A70&lt;&gt;"",$B70&lt;&gt;"",$C70&lt;&gt;"",$D70&lt;&gt;"",LEN(TRIM($E70))&gt;0,LEN(TRIM($F70))&gt;0,LEN(TRIM($G70))&gt;0,LEN(TRIM($H70))&gt;0,ISNUMBER($I70),$I70&gt;=DATE(2027,1,1),COUNTIFS('Service List'!$A$2:$A$188,$A70,'Service List'!$B$2:$B$188,$B70,'Service List'!$C$2:$C$188,$C70,'Service List'!$D$2:$D$188,$D70)&gt;0),"Complete","Action required"))</f>
        <v/>
      </c>
      <c r="AD70" s="20" t="str">
        <f t="shared" si="13"/>
        <v/>
      </c>
      <c r="AE70" s="20" t="str">
        <f t="shared" si="14"/>
        <v/>
      </c>
      <c r="AF70" s="20" t="str">
        <f t="shared" si="15"/>
        <v/>
      </c>
      <c r="AG70" s="20" t="str">
        <f t="shared" si="16"/>
        <v/>
      </c>
      <c r="AH70" s="20" t="str">
        <f t="shared" si="17"/>
        <v/>
      </c>
      <c r="AI70" s="20" t="str">
        <f t="shared" si="18"/>
        <v/>
      </c>
      <c r="AJ70" s="20" t="str" cm="1">
        <f t="array" ref="AJ70">IF(COUNTA($A70:$C70,$E70:$Y70,$AA70)=0,"",IF(AND(LEN(TRIM($V70))&gt;0,SUMPRODUCT(($N$4:$T$4=$V70)*($N70:$T70="Yes"))&gt;0),"Complete","Action required"))</f>
        <v/>
      </c>
      <c r="AK70" s="20" t="str">
        <f t="shared" si="19"/>
        <v/>
      </c>
      <c r="AL70" s="20" t="str">
        <f t="shared" si="20"/>
        <v/>
      </c>
      <c r="AM70" s="20" t="str">
        <f t="shared" si="21"/>
        <v/>
      </c>
      <c r="AN70" s="20" t="str">
        <f t="shared" si="22"/>
        <v/>
      </c>
      <c r="AO70" s="20" t="str">
        <f t="shared" si="23"/>
        <v/>
      </c>
      <c r="AP70" s="20" t="str">
        <f t="shared" si="24"/>
        <v/>
      </c>
      <c r="AQ70" s="20" t="str">
        <f t="shared" si="25"/>
        <v/>
      </c>
    </row>
    <row r="71" spans="1:43" ht="18" customHeight="1" x14ac:dyDescent="0.35">
      <c r="A71" s="14"/>
      <c r="B71" s="14"/>
      <c r="C71" s="15"/>
      <c r="D71" s="16" t="str">
        <f>IF(HorizontalReportTable[[#This Row],[MPS Name]]="","",IFERROR(_xlfn.XLOOKUP(HorizontalReportTable[[#This Row],[MPS Name]],'Service ID'!$C$2:$C$185,'Service ID'!$D$2:$D$185,""),""))</f>
        <v/>
      </c>
      <c r="E71" s="15"/>
      <c r="F71" s="14"/>
      <c r="H71" s="21"/>
      <c r="I71" s="22"/>
      <c r="J71" s="14"/>
      <c r="K71" s="18"/>
      <c r="L71" s="14"/>
      <c r="M71" s="18"/>
      <c r="N71" s="14"/>
      <c r="O71" s="14"/>
      <c r="P71" s="14"/>
      <c r="Q71" s="14"/>
      <c r="R71" s="14"/>
      <c r="S71" s="14"/>
      <c r="T71" s="14"/>
      <c r="U71" s="14"/>
      <c r="V71" s="14"/>
      <c r="W71" s="14"/>
      <c r="X71" s="18"/>
      <c r="Y71" s="14"/>
      <c r="Z71" s="19" t="b">
        <v>0</v>
      </c>
      <c r="AA71" s="14"/>
      <c r="AB71" s="19" t="b">
        <v>0</v>
      </c>
      <c r="AC71" s="20" t="str">
        <f>IF(COUNTA($A71:$C71,$E71:$Y71,$AA71)=0,"",IF(AND($A71&lt;&gt;"",$B71&lt;&gt;"",$C71&lt;&gt;"",$D71&lt;&gt;"",LEN(TRIM($E71))&gt;0,LEN(TRIM($F71))&gt;0,LEN(TRIM($G71))&gt;0,LEN(TRIM($H71))&gt;0,ISNUMBER($I71),$I71&gt;=DATE(2027,1,1),COUNTIFS('Service List'!$A$2:$A$188,$A71,'Service List'!$B$2:$B$188,$B71,'Service List'!$C$2:$C$188,$C71,'Service List'!$D$2:$D$188,$D71)&gt;0),"Complete","Action required"))</f>
        <v/>
      </c>
      <c r="AD71" s="20" t="str">
        <f t="shared" si="13"/>
        <v/>
      </c>
      <c r="AE71" s="20" t="str">
        <f t="shared" si="14"/>
        <v/>
      </c>
      <c r="AF71" s="20" t="str">
        <f t="shared" si="15"/>
        <v/>
      </c>
      <c r="AG71" s="20" t="str">
        <f t="shared" si="16"/>
        <v/>
      </c>
      <c r="AH71" s="20" t="str">
        <f t="shared" si="17"/>
        <v/>
      </c>
      <c r="AI71" s="20" t="str">
        <f t="shared" si="18"/>
        <v/>
      </c>
      <c r="AJ71" s="20" t="str" cm="1">
        <f t="array" ref="AJ71">IF(COUNTA($A71:$C71,$E71:$Y71,$AA71)=0,"",IF(AND(LEN(TRIM($V71))&gt;0,SUMPRODUCT(($N$4:$T$4=$V71)*($N71:$T71="Yes"))&gt;0),"Complete","Action required"))</f>
        <v/>
      </c>
      <c r="AK71" s="20" t="str">
        <f t="shared" si="19"/>
        <v/>
      </c>
      <c r="AL71" s="20" t="str">
        <f t="shared" si="20"/>
        <v/>
      </c>
      <c r="AM71" s="20" t="str">
        <f t="shared" si="21"/>
        <v/>
      </c>
      <c r="AN71" s="20" t="str">
        <f t="shared" si="22"/>
        <v/>
      </c>
      <c r="AO71" s="20" t="str">
        <f t="shared" si="23"/>
        <v/>
      </c>
      <c r="AP71" s="20" t="str">
        <f t="shared" si="24"/>
        <v/>
      </c>
      <c r="AQ71" s="20" t="str">
        <f t="shared" si="25"/>
        <v/>
      </c>
    </row>
    <row r="72" spans="1:43" ht="18" customHeight="1" x14ac:dyDescent="0.35">
      <c r="A72" s="14"/>
      <c r="B72" s="14"/>
      <c r="C72" s="15"/>
      <c r="D72" s="16" t="str">
        <f>IF(HorizontalReportTable[[#This Row],[MPS Name]]="","",IFERROR(_xlfn.XLOOKUP(HorizontalReportTable[[#This Row],[MPS Name]],'Service ID'!$C$2:$C$185,'Service ID'!$D$2:$D$185,""),""))</f>
        <v/>
      </c>
      <c r="E72" s="15"/>
      <c r="F72" s="14"/>
      <c r="H72" s="21"/>
      <c r="I72" s="22"/>
      <c r="J72" s="14"/>
      <c r="K72" s="18"/>
      <c r="L72" s="14"/>
      <c r="M72" s="18"/>
      <c r="N72" s="14"/>
      <c r="O72" s="14"/>
      <c r="P72" s="14"/>
      <c r="Q72" s="14"/>
      <c r="R72" s="14"/>
      <c r="S72" s="14"/>
      <c r="T72" s="14"/>
      <c r="U72" s="14"/>
      <c r="V72" s="14"/>
      <c r="W72" s="14"/>
      <c r="X72" s="18"/>
      <c r="Y72" s="14"/>
      <c r="Z72" s="19" t="b">
        <v>0</v>
      </c>
      <c r="AA72" s="14"/>
      <c r="AB72" s="19" t="b">
        <v>0</v>
      </c>
      <c r="AC72" s="20" t="str">
        <f>IF(COUNTA($A72:$C72,$E72:$Y72,$AA72)=0,"",IF(AND($A72&lt;&gt;"",$B72&lt;&gt;"",$C72&lt;&gt;"",$D72&lt;&gt;"",LEN(TRIM($E72))&gt;0,LEN(TRIM($F72))&gt;0,LEN(TRIM($G72))&gt;0,LEN(TRIM($H72))&gt;0,ISNUMBER($I72),$I72&gt;=DATE(2027,1,1),COUNTIFS('Service List'!$A$2:$A$188,$A72,'Service List'!$B$2:$B$188,$B72,'Service List'!$C$2:$C$188,$C72,'Service List'!$D$2:$D$188,$D72)&gt;0),"Complete","Action required"))</f>
        <v/>
      </c>
      <c r="AD72" s="20" t="str">
        <f t="shared" si="13"/>
        <v/>
      </c>
      <c r="AE72" s="20" t="str">
        <f t="shared" si="14"/>
        <v/>
      </c>
      <c r="AF72" s="20" t="str">
        <f t="shared" si="15"/>
        <v/>
      </c>
      <c r="AG72" s="20" t="str">
        <f t="shared" si="16"/>
        <v/>
      </c>
      <c r="AH72" s="20" t="str">
        <f t="shared" si="17"/>
        <v/>
      </c>
      <c r="AI72" s="20" t="str">
        <f t="shared" si="18"/>
        <v/>
      </c>
      <c r="AJ72" s="20" t="str" cm="1">
        <f t="array" ref="AJ72">IF(COUNTA($A72:$C72,$E72:$Y72,$AA72)=0,"",IF(AND(LEN(TRIM($V72))&gt;0,SUMPRODUCT(($N$4:$T$4=$V72)*($N72:$T72="Yes"))&gt;0),"Complete","Action required"))</f>
        <v/>
      </c>
      <c r="AK72" s="20" t="str">
        <f t="shared" si="19"/>
        <v/>
      </c>
      <c r="AL72" s="20" t="str">
        <f t="shared" si="20"/>
        <v/>
      </c>
      <c r="AM72" s="20" t="str">
        <f t="shared" si="21"/>
        <v/>
      </c>
      <c r="AN72" s="20" t="str">
        <f t="shared" si="22"/>
        <v/>
      </c>
      <c r="AO72" s="20" t="str">
        <f t="shared" si="23"/>
        <v/>
      </c>
      <c r="AP72" s="20" t="str">
        <f t="shared" si="24"/>
        <v/>
      </c>
      <c r="AQ72" s="20" t="str">
        <f t="shared" si="25"/>
        <v/>
      </c>
    </row>
    <row r="73" spans="1:43" ht="18" customHeight="1" x14ac:dyDescent="0.35">
      <c r="A73" s="14"/>
      <c r="B73" s="14"/>
      <c r="C73" s="15"/>
      <c r="D73" s="16" t="str">
        <f>IF(HorizontalReportTable[[#This Row],[MPS Name]]="","",IFERROR(_xlfn.XLOOKUP(HorizontalReportTable[[#This Row],[MPS Name]],'Service ID'!$C$2:$C$185,'Service ID'!$D$2:$D$185,""),""))</f>
        <v/>
      </c>
      <c r="E73" s="15"/>
      <c r="F73" s="14"/>
      <c r="H73" s="21"/>
      <c r="I73" s="22"/>
      <c r="J73" s="14"/>
      <c r="K73" s="18"/>
      <c r="L73" s="14"/>
      <c r="M73" s="18"/>
      <c r="N73" s="14"/>
      <c r="O73" s="14"/>
      <c r="P73" s="14"/>
      <c r="Q73" s="14"/>
      <c r="R73" s="14"/>
      <c r="S73" s="14"/>
      <c r="T73" s="14"/>
      <c r="U73" s="14"/>
      <c r="V73" s="14"/>
      <c r="W73" s="14"/>
      <c r="X73" s="18"/>
      <c r="Y73" s="14"/>
      <c r="Z73" s="19" t="b">
        <v>0</v>
      </c>
      <c r="AA73" s="14"/>
      <c r="AB73" s="19" t="b">
        <v>0</v>
      </c>
      <c r="AC73" s="20" t="str">
        <f>IF(COUNTA($A73:$C73,$E73:$Y73,$AA73)=0,"",IF(AND($A73&lt;&gt;"",$B73&lt;&gt;"",$C73&lt;&gt;"",$D73&lt;&gt;"",LEN(TRIM($E73))&gt;0,LEN(TRIM($F73))&gt;0,LEN(TRIM($G73))&gt;0,LEN(TRIM($H73))&gt;0,ISNUMBER($I73),$I73&gt;=DATE(2027,1,1),COUNTIFS('Service List'!$A$2:$A$188,$A73,'Service List'!$B$2:$B$188,$B73,'Service List'!$C$2:$C$188,$C73,'Service List'!$D$2:$D$188,$D73)&gt;0),"Complete","Action required"))</f>
        <v/>
      </c>
      <c r="AD73" s="20" t="str">
        <f t="shared" si="13"/>
        <v/>
      </c>
      <c r="AE73" s="20" t="str">
        <f t="shared" si="14"/>
        <v/>
      </c>
      <c r="AF73" s="20" t="str">
        <f t="shared" si="15"/>
        <v/>
      </c>
      <c r="AG73" s="20" t="str">
        <f t="shared" si="16"/>
        <v/>
      </c>
      <c r="AH73" s="20" t="str">
        <f t="shared" si="17"/>
        <v/>
      </c>
      <c r="AI73" s="20" t="str">
        <f t="shared" si="18"/>
        <v/>
      </c>
      <c r="AJ73" s="20" t="str" cm="1">
        <f t="array" ref="AJ73">IF(COUNTA($A73:$C73,$E73:$Y73,$AA73)=0,"",IF(AND(LEN(TRIM($V73))&gt;0,SUMPRODUCT(($N$4:$T$4=$V73)*($N73:$T73="Yes"))&gt;0),"Complete","Action required"))</f>
        <v/>
      </c>
      <c r="AK73" s="20" t="str">
        <f t="shared" si="19"/>
        <v/>
      </c>
      <c r="AL73" s="20" t="str">
        <f t="shared" si="20"/>
        <v/>
      </c>
      <c r="AM73" s="20" t="str">
        <f t="shared" si="21"/>
        <v/>
      </c>
      <c r="AN73" s="20" t="str">
        <f t="shared" si="22"/>
        <v/>
      </c>
      <c r="AO73" s="20" t="str">
        <f t="shared" si="23"/>
        <v/>
      </c>
      <c r="AP73" s="20" t="str">
        <f t="shared" si="24"/>
        <v/>
      </c>
      <c r="AQ73" s="20" t="str">
        <f t="shared" si="25"/>
        <v/>
      </c>
    </row>
    <row r="74" spans="1:43" ht="18" customHeight="1" x14ac:dyDescent="0.35">
      <c r="A74" s="14"/>
      <c r="B74" s="14"/>
      <c r="C74" s="15"/>
      <c r="D74" s="16" t="str">
        <f>IF(HorizontalReportTable[[#This Row],[MPS Name]]="","",IFERROR(_xlfn.XLOOKUP(HorizontalReportTable[[#This Row],[MPS Name]],'Service ID'!$C$2:$C$185,'Service ID'!$D$2:$D$185,""),""))</f>
        <v/>
      </c>
      <c r="E74" s="15"/>
      <c r="F74" s="14"/>
      <c r="H74" s="21"/>
      <c r="I74" s="22"/>
      <c r="J74" s="14"/>
      <c r="K74" s="18"/>
      <c r="L74" s="14"/>
      <c r="M74" s="18"/>
      <c r="N74" s="14"/>
      <c r="O74" s="14"/>
      <c r="P74" s="14"/>
      <c r="Q74" s="14"/>
      <c r="R74" s="14"/>
      <c r="S74" s="14"/>
      <c r="T74" s="14"/>
      <c r="U74" s="14"/>
      <c r="V74" s="14"/>
      <c r="W74" s="14"/>
      <c r="X74" s="18"/>
      <c r="Y74" s="14"/>
      <c r="Z74" s="19" t="b">
        <v>0</v>
      </c>
      <c r="AA74" s="14"/>
      <c r="AB74" s="19" t="b">
        <v>0</v>
      </c>
      <c r="AC74" s="20" t="str">
        <f>IF(COUNTA($A74:$C74,$E74:$Y74,$AA74)=0,"",IF(AND($A74&lt;&gt;"",$B74&lt;&gt;"",$C74&lt;&gt;"",$D74&lt;&gt;"",LEN(TRIM($E74))&gt;0,LEN(TRIM($F74))&gt;0,LEN(TRIM($G74))&gt;0,LEN(TRIM($H74))&gt;0,ISNUMBER($I74),$I74&gt;=DATE(2027,1,1),COUNTIFS('Service List'!$A$2:$A$188,$A74,'Service List'!$B$2:$B$188,$B74,'Service List'!$C$2:$C$188,$C74,'Service List'!$D$2:$D$188,$D74)&gt;0),"Complete","Action required"))</f>
        <v/>
      </c>
      <c r="AD74" s="20" t="str">
        <f t="shared" si="13"/>
        <v/>
      </c>
      <c r="AE74" s="20" t="str">
        <f t="shared" si="14"/>
        <v/>
      </c>
      <c r="AF74" s="20" t="str">
        <f t="shared" si="15"/>
        <v/>
      </c>
      <c r="AG74" s="20" t="str">
        <f t="shared" si="16"/>
        <v/>
      </c>
      <c r="AH74" s="20" t="str">
        <f t="shared" si="17"/>
        <v/>
      </c>
      <c r="AI74" s="20" t="str">
        <f t="shared" si="18"/>
        <v/>
      </c>
      <c r="AJ74" s="20" t="str" cm="1">
        <f t="array" ref="AJ74">IF(COUNTA($A74:$C74,$E74:$Y74,$AA74)=0,"",IF(AND(LEN(TRIM($V74))&gt;0,SUMPRODUCT(($N$4:$T$4=$V74)*($N74:$T74="Yes"))&gt;0),"Complete","Action required"))</f>
        <v/>
      </c>
      <c r="AK74" s="20" t="str">
        <f t="shared" si="19"/>
        <v/>
      </c>
      <c r="AL74" s="20" t="str">
        <f t="shared" si="20"/>
        <v/>
      </c>
      <c r="AM74" s="20" t="str">
        <f t="shared" si="21"/>
        <v/>
      </c>
      <c r="AN74" s="20" t="str">
        <f t="shared" si="22"/>
        <v/>
      </c>
      <c r="AO74" s="20" t="str">
        <f t="shared" si="23"/>
        <v/>
      </c>
      <c r="AP74" s="20" t="str">
        <f t="shared" si="24"/>
        <v/>
      </c>
      <c r="AQ74" s="20" t="str">
        <f t="shared" si="25"/>
        <v/>
      </c>
    </row>
    <row r="75" spans="1:43" ht="18" customHeight="1" x14ac:dyDescent="0.35">
      <c r="A75" s="14"/>
      <c r="B75" s="14"/>
      <c r="C75" s="15"/>
      <c r="D75" s="16" t="str">
        <f>IF(HorizontalReportTable[[#This Row],[MPS Name]]="","",IFERROR(_xlfn.XLOOKUP(HorizontalReportTable[[#This Row],[MPS Name]],'Service ID'!$C$2:$C$185,'Service ID'!$D$2:$D$185,""),""))</f>
        <v/>
      </c>
      <c r="E75" s="15"/>
      <c r="F75" s="14"/>
      <c r="H75" s="21"/>
      <c r="I75" s="22"/>
      <c r="J75" s="14"/>
      <c r="K75" s="18"/>
      <c r="L75" s="14"/>
      <c r="M75" s="18"/>
      <c r="N75" s="14"/>
      <c r="O75" s="14"/>
      <c r="P75" s="14"/>
      <c r="Q75" s="14"/>
      <c r="R75" s="14"/>
      <c r="S75" s="14"/>
      <c r="T75" s="14"/>
      <c r="U75" s="14"/>
      <c r="V75" s="14"/>
      <c r="W75" s="14"/>
      <c r="X75" s="18"/>
      <c r="Y75" s="14"/>
      <c r="Z75" s="19" t="b">
        <v>0</v>
      </c>
      <c r="AA75" s="14"/>
      <c r="AB75" s="19" t="b">
        <v>0</v>
      </c>
      <c r="AC75" s="20" t="str">
        <f>IF(COUNTA($A75:$C75,$E75:$Y75,$AA75)=0,"",IF(AND($A75&lt;&gt;"",$B75&lt;&gt;"",$C75&lt;&gt;"",$D75&lt;&gt;"",LEN(TRIM($E75))&gt;0,LEN(TRIM($F75))&gt;0,LEN(TRIM($G75))&gt;0,LEN(TRIM($H75))&gt;0,ISNUMBER($I75),$I75&gt;=DATE(2027,1,1),COUNTIFS('Service List'!$A$2:$A$188,$A75,'Service List'!$B$2:$B$188,$B75,'Service List'!$C$2:$C$188,$C75,'Service List'!$D$2:$D$188,$D75)&gt;0),"Complete","Action required"))</f>
        <v/>
      </c>
      <c r="AD75" s="20" t="str">
        <f t="shared" si="13"/>
        <v/>
      </c>
      <c r="AE75" s="20" t="str">
        <f t="shared" si="14"/>
        <v/>
      </c>
      <c r="AF75" s="20" t="str">
        <f t="shared" si="15"/>
        <v/>
      </c>
      <c r="AG75" s="20" t="str">
        <f t="shared" si="16"/>
        <v/>
      </c>
      <c r="AH75" s="20" t="str">
        <f t="shared" si="17"/>
        <v/>
      </c>
      <c r="AI75" s="20" t="str">
        <f t="shared" si="18"/>
        <v/>
      </c>
      <c r="AJ75" s="20" t="str" cm="1">
        <f t="array" ref="AJ75">IF(COUNTA($A75:$C75,$E75:$Y75,$AA75)=0,"",IF(AND(LEN(TRIM($V75))&gt;0,SUMPRODUCT(($N$4:$T$4=$V75)*($N75:$T75="Yes"))&gt;0),"Complete","Action required"))</f>
        <v/>
      </c>
      <c r="AK75" s="20" t="str">
        <f t="shared" si="19"/>
        <v/>
      </c>
      <c r="AL75" s="20" t="str">
        <f t="shared" si="20"/>
        <v/>
      </c>
      <c r="AM75" s="20" t="str">
        <f t="shared" si="21"/>
        <v/>
      </c>
      <c r="AN75" s="20" t="str">
        <f t="shared" si="22"/>
        <v/>
      </c>
      <c r="AO75" s="20" t="str">
        <f t="shared" si="23"/>
        <v/>
      </c>
      <c r="AP75" s="20" t="str">
        <f t="shared" si="24"/>
        <v/>
      </c>
      <c r="AQ75" s="20" t="str">
        <f t="shared" si="25"/>
        <v/>
      </c>
    </row>
    <row r="76" spans="1:43" ht="18" customHeight="1" x14ac:dyDescent="0.35">
      <c r="A76" s="14"/>
      <c r="B76" s="14"/>
      <c r="C76" s="15"/>
      <c r="D76" s="16" t="str">
        <f>IF(HorizontalReportTable[[#This Row],[MPS Name]]="","",IFERROR(_xlfn.XLOOKUP(HorizontalReportTable[[#This Row],[MPS Name]],'Service ID'!$C$2:$C$185,'Service ID'!$D$2:$D$185,""),""))</f>
        <v/>
      </c>
      <c r="E76" s="15"/>
      <c r="F76" s="14"/>
      <c r="H76" s="21"/>
      <c r="I76" s="22"/>
      <c r="J76" s="14"/>
      <c r="K76" s="18"/>
      <c r="L76" s="14"/>
      <c r="M76" s="18"/>
      <c r="N76" s="14"/>
      <c r="O76" s="14"/>
      <c r="P76" s="14"/>
      <c r="Q76" s="14"/>
      <c r="R76" s="14"/>
      <c r="S76" s="14"/>
      <c r="T76" s="14"/>
      <c r="U76" s="14"/>
      <c r="V76" s="14"/>
      <c r="W76" s="14"/>
      <c r="X76" s="18"/>
      <c r="Y76" s="14"/>
      <c r="Z76" s="19" t="b">
        <v>0</v>
      </c>
      <c r="AA76" s="14"/>
      <c r="AB76" s="19" t="b">
        <v>0</v>
      </c>
      <c r="AC76" s="20" t="str">
        <f>IF(COUNTA($A76:$C76,$E76:$Y76,$AA76)=0,"",IF(AND($A76&lt;&gt;"",$B76&lt;&gt;"",$C76&lt;&gt;"",$D76&lt;&gt;"",LEN(TRIM($E76))&gt;0,LEN(TRIM($F76))&gt;0,LEN(TRIM($G76))&gt;0,LEN(TRIM($H76))&gt;0,ISNUMBER($I76),$I76&gt;=DATE(2027,1,1),COUNTIFS('Service List'!$A$2:$A$188,$A76,'Service List'!$B$2:$B$188,$B76,'Service List'!$C$2:$C$188,$C76,'Service List'!$D$2:$D$188,$D76)&gt;0),"Complete","Action required"))</f>
        <v/>
      </c>
      <c r="AD76" s="20" t="str">
        <f t="shared" si="13"/>
        <v/>
      </c>
      <c r="AE76" s="20" t="str">
        <f t="shared" si="14"/>
        <v/>
      </c>
      <c r="AF76" s="20" t="str">
        <f t="shared" si="15"/>
        <v/>
      </c>
      <c r="AG76" s="20" t="str">
        <f t="shared" si="16"/>
        <v/>
      </c>
      <c r="AH76" s="20" t="str">
        <f t="shared" si="17"/>
        <v/>
      </c>
      <c r="AI76" s="20" t="str">
        <f t="shared" si="18"/>
        <v/>
      </c>
      <c r="AJ76" s="20" t="str" cm="1">
        <f t="array" ref="AJ76">IF(COUNTA($A76:$C76,$E76:$Y76,$AA76)=0,"",IF(AND(LEN(TRIM($V76))&gt;0,SUMPRODUCT(($N$4:$T$4=$V76)*($N76:$T76="Yes"))&gt;0),"Complete","Action required"))</f>
        <v/>
      </c>
      <c r="AK76" s="20" t="str">
        <f t="shared" si="19"/>
        <v/>
      </c>
      <c r="AL76" s="20" t="str">
        <f t="shared" si="20"/>
        <v/>
      </c>
      <c r="AM76" s="20" t="str">
        <f t="shared" si="21"/>
        <v/>
      </c>
      <c r="AN76" s="20" t="str">
        <f t="shared" si="22"/>
        <v/>
      </c>
      <c r="AO76" s="20" t="str">
        <f t="shared" si="23"/>
        <v/>
      </c>
      <c r="AP76" s="20" t="str">
        <f t="shared" si="24"/>
        <v/>
      </c>
      <c r="AQ76" s="20" t="str">
        <f t="shared" si="25"/>
        <v/>
      </c>
    </row>
    <row r="77" spans="1:43" ht="18" customHeight="1" x14ac:dyDescent="0.35">
      <c r="A77" s="14"/>
      <c r="B77" s="14"/>
      <c r="C77" s="15"/>
      <c r="D77" s="16" t="str">
        <f>IF(HorizontalReportTable[[#This Row],[MPS Name]]="","",IFERROR(_xlfn.XLOOKUP(HorizontalReportTable[[#This Row],[MPS Name]],'Service ID'!$C$2:$C$185,'Service ID'!$D$2:$D$185,""),""))</f>
        <v/>
      </c>
      <c r="E77" s="15"/>
      <c r="F77" s="14"/>
      <c r="H77" s="21"/>
      <c r="I77" s="22"/>
      <c r="J77" s="14"/>
      <c r="K77" s="18"/>
      <c r="L77" s="14"/>
      <c r="M77" s="18"/>
      <c r="N77" s="14"/>
      <c r="O77" s="14"/>
      <c r="P77" s="14"/>
      <c r="Q77" s="14"/>
      <c r="R77" s="14"/>
      <c r="S77" s="14"/>
      <c r="T77" s="14"/>
      <c r="U77" s="14"/>
      <c r="V77" s="14"/>
      <c r="W77" s="14"/>
      <c r="X77" s="18"/>
      <c r="Y77" s="14"/>
      <c r="Z77" s="19" t="b">
        <v>0</v>
      </c>
      <c r="AA77" s="14"/>
      <c r="AB77" s="19" t="b">
        <v>0</v>
      </c>
      <c r="AC77" s="20" t="str">
        <f>IF(COUNTA($A77:$C77,$E77:$Y77,$AA77)=0,"",IF(AND($A77&lt;&gt;"",$B77&lt;&gt;"",$C77&lt;&gt;"",$D77&lt;&gt;"",LEN(TRIM($E77))&gt;0,LEN(TRIM($F77))&gt;0,LEN(TRIM($G77))&gt;0,LEN(TRIM($H77))&gt;0,ISNUMBER($I77),$I77&gt;=DATE(2027,1,1),COUNTIFS('Service List'!$A$2:$A$188,$A77,'Service List'!$B$2:$B$188,$B77,'Service List'!$C$2:$C$188,$C77,'Service List'!$D$2:$D$188,$D77)&gt;0),"Complete","Action required"))</f>
        <v/>
      </c>
      <c r="AD77" s="20" t="str">
        <f t="shared" si="13"/>
        <v/>
      </c>
      <c r="AE77" s="20" t="str">
        <f t="shared" si="14"/>
        <v/>
      </c>
      <c r="AF77" s="20" t="str">
        <f t="shared" si="15"/>
        <v/>
      </c>
      <c r="AG77" s="20" t="str">
        <f t="shared" si="16"/>
        <v/>
      </c>
      <c r="AH77" s="20" t="str">
        <f t="shared" si="17"/>
        <v/>
      </c>
      <c r="AI77" s="20" t="str">
        <f t="shared" si="18"/>
        <v/>
      </c>
      <c r="AJ77" s="20" t="str" cm="1">
        <f t="array" ref="AJ77">IF(COUNTA($A77:$C77,$E77:$Y77,$AA77)=0,"",IF(AND(LEN(TRIM($V77))&gt;0,SUMPRODUCT(($N$4:$T$4=$V77)*($N77:$T77="Yes"))&gt;0),"Complete","Action required"))</f>
        <v/>
      </c>
      <c r="AK77" s="20" t="str">
        <f t="shared" si="19"/>
        <v/>
      </c>
      <c r="AL77" s="20" t="str">
        <f t="shared" si="20"/>
        <v/>
      </c>
      <c r="AM77" s="20" t="str">
        <f t="shared" si="21"/>
        <v/>
      </c>
      <c r="AN77" s="20" t="str">
        <f t="shared" si="22"/>
        <v/>
      </c>
      <c r="AO77" s="20" t="str">
        <f t="shared" si="23"/>
        <v/>
      </c>
      <c r="AP77" s="20" t="str">
        <f t="shared" si="24"/>
        <v/>
      </c>
      <c r="AQ77" s="20" t="str">
        <f t="shared" si="25"/>
        <v/>
      </c>
    </row>
    <row r="78" spans="1:43" ht="18" customHeight="1" x14ac:dyDescent="0.35">
      <c r="A78" s="14"/>
      <c r="B78" s="14"/>
      <c r="C78" s="15"/>
      <c r="D78" s="16" t="str">
        <f>IF(HorizontalReportTable[[#This Row],[MPS Name]]="","",IFERROR(_xlfn.XLOOKUP(HorizontalReportTable[[#This Row],[MPS Name]],'Service ID'!$C$2:$C$185,'Service ID'!$D$2:$D$185,""),""))</f>
        <v/>
      </c>
      <c r="E78" s="15"/>
      <c r="F78" s="14"/>
      <c r="H78" s="21"/>
      <c r="I78" s="22"/>
      <c r="J78" s="14"/>
      <c r="K78" s="18"/>
      <c r="L78" s="14"/>
      <c r="M78" s="18"/>
      <c r="N78" s="14"/>
      <c r="O78" s="14"/>
      <c r="P78" s="14"/>
      <c r="Q78" s="14"/>
      <c r="R78" s="14"/>
      <c r="S78" s="14"/>
      <c r="T78" s="14"/>
      <c r="U78" s="14"/>
      <c r="V78" s="14"/>
      <c r="W78" s="14"/>
      <c r="X78" s="18"/>
      <c r="Y78" s="14"/>
      <c r="Z78" s="19" t="b">
        <v>0</v>
      </c>
      <c r="AA78" s="14"/>
      <c r="AB78" s="19" t="b">
        <v>0</v>
      </c>
      <c r="AC78" s="20" t="str">
        <f>IF(COUNTA($A78:$C78,$E78:$Y78,$AA78)=0,"",IF(AND($A78&lt;&gt;"",$B78&lt;&gt;"",$C78&lt;&gt;"",$D78&lt;&gt;"",LEN(TRIM($E78))&gt;0,LEN(TRIM($F78))&gt;0,LEN(TRIM($G78))&gt;0,LEN(TRIM($H78))&gt;0,ISNUMBER($I78),$I78&gt;=DATE(2027,1,1),COUNTIFS('Service List'!$A$2:$A$188,$A78,'Service List'!$B$2:$B$188,$B78,'Service List'!$C$2:$C$188,$C78,'Service List'!$D$2:$D$188,$D78)&gt;0),"Complete","Action required"))</f>
        <v/>
      </c>
      <c r="AD78" s="20" t="str">
        <f t="shared" si="13"/>
        <v/>
      </c>
      <c r="AE78" s="20" t="str">
        <f t="shared" si="14"/>
        <v/>
      </c>
      <c r="AF78" s="20" t="str">
        <f t="shared" si="15"/>
        <v/>
      </c>
      <c r="AG78" s="20" t="str">
        <f t="shared" si="16"/>
        <v/>
      </c>
      <c r="AH78" s="20" t="str">
        <f t="shared" si="17"/>
        <v/>
      </c>
      <c r="AI78" s="20" t="str">
        <f t="shared" si="18"/>
        <v/>
      </c>
      <c r="AJ78" s="20" t="str" cm="1">
        <f t="array" ref="AJ78">IF(COUNTA($A78:$C78,$E78:$Y78,$AA78)=0,"",IF(AND(LEN(TRIM($V78))&gt;0,SUMPRODUCT(($N$4:$T$4=$V78)*($N78:$T78="Yes"))&gt;0),"Complete","Action required"))</f>
        <v/>
      </c>
      <c r="AK78" s="20" t="str">
        <f t="shared" si="19"/>
        <v/>
      </c>
      <c r="AL78" s="20" t="str">
        <f t="shared" si="20"/>
        <v/>
      </c>
      <c r="AM78" s="20" t="str">
        <f t="shared" si="21"/>
        <v/>
      </c>
      <c r="AN78" s="20" t="str">
        <f t="shared" si="22"/>
        <v/>
      </c>
      <c r="AO78" s="20" t="str">
        <f t="shared" si="23"/>
        <v/>
      </c>
      <c r="AP78" s="20" t="str">
        <f t="shared" si="24"/>
        <v/>
      </c>
      <c r="AQ78" s="20" t="str">
        <f t="shared" si="25"/>
        <v/>
      </c>
    </row>
    <row r="79" spans="1:43" ht="18" customHeight="1" x14ac:dyDescent="0.35">
      <c r="A79" s="14"/>
      <c r="B79" s="14"/>
      <c r="C79" s="15"/>
      <c r="D79" s="16" t="str">
        <f>IF(HorizontalReportTable[[#This Row],[MPS Name]]="","",IFERROR(_xlfn.XLOOKUP(HorizontalReportTable[[#This Row],[MPS Name]],'Service ID'!$C$2:$C$185,'Service ID'!$D$2:$D$185,""),""))</f>
        <v/>
      </c>
      <c r="E79" s="15"/>
      <c r="F79" s="14"/>
      <c r="H79" s="21"/>
      <c r="I79" s="22"/>
      <c r="J79" s="14"/>
      <c r="K79" s="18"/>
      <c r="L79" s="14"/>
      <c r="M79" s="18"/>
      <c r="N79" s="14"/>
      <c r="O79" s="14"/>
      <c r="P79" s="14"/>
      <c r="Q79" s="14"/>
      <c r="R79" s="14"/>
      <c r="S79" s="14"/>
      <c r="T79" s="14"/>
      <c r="U79" s="14"/>
      <c r="V79" s="14"/>
      <c r="W79" s="14"/>
      <c r="X79" s="18"/>
      <c r="Y79" s="14"/>
      <c r="Z79" s="19" t="b">
        <v>0</v>
      </c>
      <c r="AA79" s="14"/>
      <c r="AB79" s="19" t="b">
        <v>0</v>
      </c>
      <c r="AC79" s="20" t="str">
        <f>IF(COUNTA($A79:$C79,$E79:$Y79,$AA79)=0,"",IF(AND($A79&lt;&gt;"",$B79&lt;&gt;"",$C79&lt;&gt;"",$D79&lt;&gt;"",LEN(TRIM($E79))&gt;0,LEN(TRIM($F79))&gt;0,LEN(TRIM($G79))&gt;0,LEN(TRIM($H79))&gt;0,ISNUMBER($I79),$I79&gt;=DATE(2027,1,1),COUNTIFS('Service List'!$A$2:$A$188,$A79,'Service List'!$B$2:$B$188,$B79,'Service List'!$C$2:$C$188,$C79,'Service List'!$D$2:$D$188,$D79)&gt;0),"Complete","Action required"))</f>
        <v/>
      </c>
      <c r="AD79" s="20" t="str">
        <f t="shared" si="13"/>
        <v/>
      </c>
      <c r="AE79" s="20" t="str">
        <f t="shared" si="14"/>
        <v/>
      </c>
      <c r="AF79" s="20" t="str">
        <f t="shared" si="15"/>
        <v/>
      </c>
      <c r="AG79" s="20" t="str">
        <f t="shared" si="16"/>
        <v/>
      </c>
      <c r="AH79" s="20" t="str">
        <f t="shared" si="17"/>
        <v/>
      </c>
      <c r="AI79" s="20" t="str">
        <f t="shared" si="18"/>
        <v/>
      </c>
      <c r="AJ79" s="20" t="str" cm="1">
        <f t="array" ref="AJ79">IF(COUNTA($A79:$C79,$E79:$Y79,$AA79)=0,"",IF(AND(LEN(TRIM($V79))&gt;0,SUMPRODUCT(($N$4:$T$4=$V79)*($N79:$T79="Yes"))&gt;0),"Complete","Action required"))</f>
        <v/>
      </c>
      <c r="AK79" s="20" t="str">
        <f t="shared" si="19"/>
        <v/>
      </c>
      <c r="AL79" s="20" t="str">
        <f t="shared" si="20"/>
        <v/>
      </c>
      <c r="AM79" s="20" t="str">
        <f t="shared" si="21"/>
        <v/>
      </c>
      <c r="AN79" s="20" t="str">
        <f t="shared" si="22"/>
        <v/>
      </c>
      <c r="AO79" s="20" t="str">
        <f t="shared" si="23"/>
        <v/>
      </c>
      <c r="AP79" s="20" t="str">
        <f t="shared" si="24"/>
        <v/>
      </c>
      <c r="AQ79" s="20" t="str">
        <f t="shared" si="25"/>
        <v/>
      </c>
    </row>
    <row r="80" spans="1:43" ht="18" customHeight="1" x14ac:dyDescent="0.35">
      <c r="A80" s="14"/>
      <c r="B80" s="14"/>
      <c r="C80" s="15"/>
      <c r="D80" s="16" t="str">
        <f>IF(HorizontalReportTable[[#This Row],[MPS Name]]="","",IFERROR(_xlfn.XLOOKUP(HorizontalReportTable[[#This Row],[MPS Name]],'Service ID'!$C$2:$C$185,'Service ID'!$D$2:$D$185,""),""))</f>
        <v/>
      </c>
      <c r="E80" s="15"/>
      <c r="F80" s="14"/>
      <c r="H80" s="21"/>
      <c r="I80" s="22"/>
      <c r="J80" s="14"/>
      <c r="K80" s="18"/>
      <c r="L80" s="14"/>
      <c r="M80" s="18"/>
      <c r="N80" s="14"/>
      <c r="O80" s="14"/>
      <c r="P80" s="14"/>
      <c r="Q80" s="14"/>
      <c r="R80" s="14"/>
      <c r="S80" s="14"/>
      <c r="T80" s="14"/>
      <c r="U80" s="14"/>
      <c r="V80" s="14"/>
      <c r="W80" s="14"/>
      <c r="X80" s="18"/>
      <c r="Y80" s="14"/>
      <c r="Z80" s="19" t="b">
        <v>0</v>
      </c>
      <c r="AA80" s="14"/>
      <c r="AB80" s="19" t="b">
        <v>0</v>
      </c>
      <c r="AC80" s="20" t="str">
        <f>IF(COUNTA($A80:$C80,$E80:$Y80,$AA80)=0,"",IF(AND($A80&lt;&gt;"",$B80&lt;&gt;"",$C80&lt;&gt;"",$D80&lt;&gt;"",LEN(TRIM($E80))&gt;0,LEN(TRIM($F80))&gt;0,LEN(TRIM($G80))&gt;0,LEN(TRIM($H80))&gt;0,ISNUMBER($I80),$I80&gt;=DATE(2027,1,1),COUNTIFS('Service List'!$A$2:$A$188,$A80,'Service List'!$B$2:$B$188,$B80,'Service List'!$C$2:$C$188,$C80,'Service List'!$D$2:$D$188,$D80)&gt;0),"Complete","Action required"))</f>
        <v/>
      </c>
      <c r="AD80" s="20" t="str">
        <f t="shared" si="13"/>
        <v/>
      </c>
      <c r="AE80" s="20" t="str">
        <f t="shared" si="14"/>
        <v/>
      </c>
      <c r="AF80" s="20" t="str">
        <f t="shared" si="15"/>
        <v/>
      </c>
      <c r="AG80" s="20" t="str">
        <f t="shared" si="16"/>
        <v/>
      </c>
      <c r="AH80" s="20" t="str">
        <f t="shared" si="17"/>
        <v/>
      </c>
      <c r="AI80" s="20" t="str">
        <f t="shared" si="18"/>
        <v/>
      </c>
      <c r="AJ80" s="20" t="str" cm="1">
        <f t="array" ref="AJ80">IF(COUNTA($A80:$C80,$E80:$Y80,$AA80)=0,"",IF(AND(LEN(TRIM($V80))&gt;0,SUMPRODUCT(($N$4:$T$4=$V80)*($N80:$T80="Yes"))&gt;0),"Complete","Action required"))</f>
        <v/>
      </c>
      <c r="AK80" s="20" t="str">
        <f t="shared" si="19"/>
        <v/>
      </c>
      <c r="AL80" s="20" t="str">
        <f t="shared" si="20"/>
        <v/>
      </c>
      <c r="AM80" s="20" t="str">
        <f t="shared" si="21"/>
        <v/>
      </c>
      <c r="AN80" s="20" t="str">
        <f t="shared" si="22"/>
        <v/>
      </c>
      <c r="AO80" s="20" t="str">
        <f t="shared" si="23"/>
        <v/>
      </c>
      <c r="AP80" s="20" t="str">
        <f t="shared" si="24"/>
        <v/>
      </c>
      <c r="AQ80" s="20" t="str">
        <f t="shared" si="25"/>
        <v/>
      </c>
    </row>
    <row r="81" spans="1:43" ht="18" customHeight="1" x14ac:dyDescent="0.35">
      <c r="A81" s="14"/>
      <c r="B81" s="14"/>
      <c r="C81" s="15"/>
      <c r="D81" s="16" t="str">
        <f>IF(HorizontalReportTable[[#This Row],[MPS Name]]="","",IFERROR(_xlfn.XLOOKUP(HorizontalReportTable[[#This Row],[MPS Name]],'Service ID'!$C$2:$C$185,'Service ID'!$D$2:$D$185,""),""))</f>
        <v/>
      </c>
      <c r="E81" s="15"/>
      <c r="F81" s="14"/>
      <c r="H81" s="21"/>
      <c r="I81" s="22"/>
      <c r="J81" s="14"/>
      <c r="K81" s="18"/>
      <c r="L81" s="14"/>
      <c r="M81" s="18"/>
      <c r="N81" s="14"/>
      <c r="O81" s="14"/>
      <c r="P81" s="14"/>
      <c r="Q81" s="14"/>
      <c r="R81" s="14"/>
      <c r="S81" s="14"/>
      <c r="T81" s="14"/>
      <c r="U81" s="14"/>
      <c r="V81" s="14"/>
      <c r="W81" s="14"/>
      <c r="X81" s="18"/>
      <c r="Y81" s="14"/>
      <c r="Z81" s="19" t="b">
        <v>0</v>
      </c>
      <c r="AA81" s="14"/>
      <c r="AB81" s="19" t="b">
        <v>0</v>
      </c>
      <c r="AC81" s="20" t="str">
        <f>IF(COUNTA($A81:$C81,$E81:$Y81,$AA81)=0,"",IF(AND($A81&lt;&gt;"",$B81&lt;&gt;"",$C81&lt;&gt;"",$D81&lt;&gt;"",LEN(TRIM($E81))&gt;0,LEN(TRIM($F81))&gt;0,LEN(TRIM($G81))&gt;0,LEN(TRIM($H81))&gt;0,ISNUMBER($I81),$I81&gt;=DATE(2027,1,1),COUNTIFS('Service List'!$A$2:$A$188,$A81,'Service List'!$B$2:$B$188,$B81,'Service List'!$C$2:$C$188,$C81,'Service List'!$D$2:$D$188,$D81)&gt;0),"Complete","Action required"))</f>
        <v/>
      </c>
      <c r="AD81" s="20" t="str">
        <f t="shared" si="13"/>
        <v/>
      </c>
      <c r="AE81" s="20" t="str">
        <f t="shared" si="14"/>
        <v/>
      </c>
      <c r="AF81" s="20" t="str">
        <f t="shared" si="15"/>
        <v/>
      </c>
      <c r="AG81" s="20" t="str">
        <f t="shared" si="16"/>
        <v/>
      </c>
      <c r="AH81" s="20" t="str">
        <f t="shared" si="17"/>
        <v/>
      </c>
      <c r="AI81" s="20" t="str">
        <f t="shared" si="18"/>
        <v/>
      </c>
      <c r="AJ81" s="20" t="str" cm="1">
        <f t="array" ref="AJ81">IF(COUNTA($A81:$C81,$E81:$Y81,$AA81)=0,"",IF(AND(LEN(TRIM($V81))&gt;0,SUMPRODUCT(($N$4:$T$4=$V81)*($N81:$T81="Yes"))&gt;0),"Complete","Action required"))</f>
        <v/>
      </c>
      <c r="AK81" s="20" t="str">
        <f t="shared" si="19"/>
        <v/>
      </c>
      <c r="AL81" s="20" t="str">
        <f t="shared" si="20"/>
        <v/>
      </c>
      <c r="AM81" s="20" t="str">
        <f t="shared" si="21"/>
        <v/>
      </c>
      <c r="AN81" s="20" t="str">
        <f t="shared" si="22"/>
        <v/>
      </c>
      <c r="AO81" s="20" t="str">
        <f t="shared" si="23"/>
        <v/>
      </c>
      <c r="AP81" s="20" t="str">
        <f t="shared" si="24"/>
        <v/>
      </c>
      <c r="AQ81" s="20" t="str">
        <f t="shared" si="25"/>
        <v/>
      </c>
    </row>
    <row r="82" spans="1:43" ht="18" customHeight="1" x14ac:dyDescent="0.35">
      <c r="A82" s="14"/>
      <c r="B82" s="14"/>
      <c r="C82" s="15"/>
      <c r="D82" s="16" t="str">
        <f>IF(HorizontalReportTable[[#This Row],[MPS Name]]="","",IFERROR(_xlfn.XLOOKUP(HorizontalReportTable[[#This Row],[MPS Name]],'Service ID'!$C$2:$C$185,'Service ID'!$D$2:$D$185,""),""))</f>
        <v/>
      </c>
      <c r="E82" s="15"/>
      <c r="F82" s="14"/>
      <c r="H82" s="21"/>
      <c r="I82" s="22"/>
      <c r="J82" s="14"/>
      <c r="K82" s="18"/>
      <c r="L82" s="14"/>
      <c r="M82" s="18"/>
      <c r="N82" s="14"/>
      <c r="O82" s="14"/>
      <c r="P82" s="14"/>
      <c r="Q82" s="14"/>
      <c r="R82" s="14"/>
      <c r="S82" s="14"/>
      <c r="T82" s="14"/>
      <c r="U82" s="14"/>
      <c r="V82" s="14"/>
      <c r="W82" s="14"/>
      <c r="X82" s="18"/>
      <c r="Y82" s="14"/>
      <c r="Z82" s="19" t="b">
        <v>0</v>
      </c>
      <c r="AA82" s="14"/>
      <c r="AB82" s="19" t="b">
        <v>0</v>
      </c>
      <c r="AC82" s="20" t="str">
        <f>IF(COUNTA($A82:$C82,$E82:$Y82,$AA82)=0,"",IF(AND($A82&lt;&gt;"",$B82&lt;&gt;"",$C82&lt;&gt;"",$D82&lt;&gt;"",LEN(TRIM($E82))&gt;0,LEN(TRIM($F82))&gt;0,LEN(TRIM($G82))&gt;0,LEN(TRIM($H82))&gt;0,ISNUMBER($I82),$I82&gt;=DATE(2027,1,1),COUNTIFS('Service List'!$A$2:$A$188,$A82,'Service List'!$B$2:$B$188,$B82,'Service List'!$C$2:$C$188,$C82,'Service List'!$D$2:$D$188,$D82)&gt;0),"Complete","Action required"))</f>
        <v/>
      </c>
      <c r="AD82" s="20" t="str">
        <f t="shared" si="13"/>
        <v/>
      </c>
      <c r="AE82" s="20" t="str">
        <f t="shared" si="14"/>
        <v/>
      </c>
      <c r="AF82" s="20" t="str">
        <f t="shared" si="15"/>
        <v/>
      </c>
      <c r="AG82" s="20" t="str">
        <f t="shared" si="16"/>
        <v/>
      </c>
      <c r="AH82" s="20" t="str">
        <f t="shared" si="17"/>
        <v/>
      </c>
      <c r="AI82" s="20" t="str">
        <f t="shared" si="18"/>
        <v/>
      </c>
      <c r="AJ82" s="20" t="str" cm="1">
        <f t="array" ref="AJ82">IF(COUNTA($A82:$C82,$E82:$Y82,$AA82)=0,"",IF(AND(LEN(TRIM($V82))&gt;0,SUMPRODUCT(($N$4:$T$4=$V82)*($N82:$T82="Yes"))&gt;0),"Complete","Action required"))</f>
        <v/>
      </c>
      <c r="AK82" s="20" t="str">
        <f t="shared" si="19"/>
        <v/>
      </c>
      <c r="AL82" s="20" t="str">
        <f t="shared" si="20"/>
        <v/>
      </c>
      <c r="AM82" s="20" t="str">
        <f t="shared" si="21"/>
        <v/>
      </c>
      <c r="AN82" s="20" t="str">
        <f t="shared" si="22"/>
        <v/>
      </c>
      <c r="AO82" s="20" t="str">
        <f t="shared" si="23"/>
        <v/>
      </c>
      <c r="AP82" s="20" t="str">
        <f t="shared" si="24"/>
        <v/>
      </c>
      <c r="AQ82" s="20" t="str">
        <f t="shared" si="25"/>
        <v/>
      </c>
    </row>
    <row r="83" spans="1:43" ht="18" customHeight="1" x14ac:dyDescent="0.35">
      <c r="A83" s="14"/>
      <c r="B83" s="14"/>
      <c r="C83" s="15"/>
      <c r="D83" s="16" t="str">
        <f>IF(HorizontalReportTable[[#This Row],[MPS Name]]="","",IFERROR(_xlfn.XLOOKUP(HorizontalReportTable[[#This Row],[MPS Name]],'Service ID'!$C$2:$C$185,'Service ID'!$D$2:$D$185,""),""))</f>
        <v/>
      </c>
      <c r="E83" s="15"/>
      <c r="F83" s="14"/>
      <c r="H83" s="21"/>
      <c r="I83" s="22"/>
      <c r="J83" s="14"/>
      <c r="K83" s="18"/>
      <c r="L83" s="14"/>
      <c r="M83" s="18"/>
      <c r="N83" s="14"/>
      <c r="O83" s="14"/>
      <c r="P83" s="14"/>
      <c r="Q83" s="14"/>
      <c r="R83" s="14"/>
      <c r="S83" s="14"/>
      <c r="T83" s="14"/>
      <c r="U83" s="14"/>
      <c r="V83" s="14"/>
      <c r="W83" s="14"/>
      <c r="X83" s="18"/>
      <c r="Y83" s="14"/>
      <c r="Z83" s="19" t="b">
        <v>0</v>
      </c>
      <c r="AA83" s="14"/>
      <c r="AB83" s="19" t="b">
        <v>0</v>
      </c>
      <c r="AC83" s="20" t="str">
        <f>IF(COUNTA($A83:$C83,$E83:$Y83,$AA83)=0,"",IF(AND($A83&lt;&gt;"",$B83&lt;&gt;"",$C83&lt;&gt;"",$D83&lt;&gt;"",LEN(TRIM($E83))&gt;0,LEN(TRIM($F83))&gt;0,LEN(TRIM($G83))&gt;0,LEN(TRIM($H83))&gt;0,ISNUMBER($I83),$I83&gt;=DATE(2027,1,1),COUNTIFS('Service List'!$A$2:$A$188,$A83,'Service List'!$B$2:$B$188,$B83,'Service List'!$C$2:$C$188,$C83,'Service List'!$D$2:$D$188,$D83)&gt;0),"Complete","Action required"))</f>
        <v/>
      </c>
      <c r="AD83" s="20" t="str">
        <f t="shared" si="13"/>
        <v/>
      </c>
      <c r="AE83" s="20" t="str">
        <f t="shared" si="14"/>
        <v/>
      </c>
      <c r="AF83" s="20" t="str">
        <f t="shared" si="15"/>
        <v/>
      </c>
      <c r="AG83" s="20" t="str">
        <f t="shared" si="16"/>
        <v/>
      </c>
      <c r="AH83" s="20" t="str">
        <f t="shared" si="17"/>
        <v/>
      </c>
      <c r="AI83" s="20" t="str">
        <f t="shared" si="18"/>
        <v/>
      </c>
      <c r="AJ83" s="20" t="str" cm="1">
        <f t="array" ref="AJ83">IF(COUNTA($A83:$C83,$E83:$Y83,$AA83)=0,"",IF(AND(LEN(TRIM($V83))&gt;0,SUMPRODUCT(($N$4:$T$4=$V83)*($N83:$T83="Yes"))&gt;0),"Complete","Action required"))</f>
        <v/>
      </c>
      <c r="AK83" s="20" t="str">
        <f t="shared" si="19"/>
        <v/>
      </c>
      <c r="AL83" s="20" t="str">
        <f t="shared" si="20"/>
        <v/>
      </c>
      <c r="AM83" s="20" t="str">
        <f t="shared" si="21"/>
        <v/>
      </c>
      <c r="AN83" s="20" t="str">
        <f t="shared" si="22"/>
        <v/>
      </c>
      <c r="AO83" s="20" t="str">
        <f t="shared" si="23"/>
        <v/>
      </c>
      <c r="AP83" s="20" t="str">
        <f t="shared" si="24"/>
        <v/>
      </c>
      <c r="AQ83" s="20" t="str">
        <f t="shared" si="25"/>
        <v/>
      </c>
    </row>
    <row r="84" spans="1:43" ht="18" customHeight="1" x14ac:dyDescent="0.35">
      <c r="A84" s="14"/>
      <c r="B84" s="14"/>
      <c r="C84" s="15"/>
      <c r="D84" s="16" t="str">
        <f>IF(HorizontalReportTable[[#This Row],[MPS Name]]="","",IFERROR(_xlfn.XLOOKUP(HorizontalReportTable[[#This Row],[MPS Name]],'Service ID'!$C$2:$C$185,'Service ID'!$D$2:$D$185,""),""))</f>
        <v/>
      </c>
      <c r="E84" s="15"/>
      <c r="F84" s="14"/>
      <c r="H84" s="21"/>
      <c r="I84" s="22"/>
      <c r="J84" s="14"/>
      <c r="K84" s="18"/>
      <c r="L84" s="14"/>
      <c r="M84" s="18"/>
      <c r="N84" s="14"/>
      <c r="O84" s="14"/>
      <c r="P84" s="14"/>
      <c r="Q84" s="14"/>
      <c r="R84" s="14"/>
      <c r="S84" s="14"/>
      <c r="T84" s="14"/>
      <c r="U84" s="14"/>
      <c r="V84" s="14"/>
      <c r="W84" s="14"/>
      <c r="X84" s="18"/>
      <c r="Y84" s="14"/>
      <c r="Z84" s="19" t="b">
        <v>0</v>
      </c>
      <c r="AA84" s="14"/>
      <c r="AB84" s="19" t="b">
        <v>0</v>
      </c>
      <c r="AC84" s="20" t="str">
        <f>IF(COUNTA($A84:$C84,$E84:$Y84,$AA84)=0,"",IF(AND($A84&lt;&gt;"",$B84&lt;&gt;"",$C84&lt;&gt;"",$D84&lt;&gt;"",LEN(TRIM($E84))&gt;0,LEN(TRIM($F84))&gt;0,LEN(TRIM($G84))&gt;0,LEN(TRIM($H84))&gt;0,ISNUMBER($I84),$I84&gt;=DATE(2027,1,1),COUNTIFS('Service List'!$A$2:$A$188,$A84,'Service List'!$B$2:$B$188,$B84,'Service List'!$C$2:$C$188,$C84,'Service List'!$D$2:$D$188,$D84)&gt;0),"Complete","Action required"))</f>
        <v/>
      </c>
      <c r="AD84" s="20" t="str">
        <f t="shared" si="13"/>
        <v/>
      </c>
      <c r="AE84" s="20" t="str">
        <f t="shared" si="14"/>
        <v/>
      </c>
      <c r="AF84" s="20" t="str">
        <f t="shared" si="15"/>
        <v/>
      </c>
      <c r="AG84" s="20" t="str">
        <f t="shared" si="16"/>
        <v/>
      </c>
      <c r="AH84" s="20" t="str">
        <f t="shared" si="17"/>
        <v/>
      </c>
      <c r="AI84" s="20" t="str">
        <f t="shared" si="18"/>
        <v/>
      </c>
      <c r="AJ84" s="20" t="str" cm="1">
        <f t="array" ref="AJ84">IF(COUNTA($A84:$C84,$E84:$Y84,$AA84)=0,"",IF(AND(LEN(TRIM($V84))&gt;0,SUMPRODUCT(($N$4:$T$4=$V84)*($N84:$T84="Yes"))&gt;0),"Complete","Action required"))</f>
        <v/>
      </c>
      <c r="AK84" s="20" t="str">
        <f t="shared" si="19"/>
        <v/>
      </c>
      <c r="AL84" s="20" t="str">
        <f t="shared" si="20"/>
        <v/>
      </c>
      <c r="AM84" s="20" t="str">
        <f t="shared" si="21"/>
        <v/>
      </c>
      <c r="AN84" s="20" t="str">
        <f t="shared" si="22"/>
        <v/>
      </c>
      <c r="AO84" s="20" t="str">
        <f t="shared" si="23"/>
        <v/>
      </c>
      <c r="AP84" s="20" t="str">
        <f t="shared" si="24"/>
        <v/>
      </c>
      <c r="AQ84" s="20" t="str">
        <f t="shared" si="25"/>
        <v/>
      </c>
    </row>
    <row r="85" spans="1:43" ht="18" customHeight="1" x14ac:dyDescent="0.35">
      <c r="A85" s="14"/>
      <c r="B85" s="14"/>
      <c r="C85" s="15"/>
      <c r="D85" s="16" t="str">
        <f>IF(HorizontalReportTable[[#This Row],[MPS Name]]="","",IFERROR(_xlfn.XLOOKUP(HorizontalReportTable[[#This Row],[MPS Name]],'Service ID'!$C$2:$C$185,'Service ID'!$D$2:$D$185,""),""))</f>
        <v/>
      </c>
      <c r="E85" s="15"/>
      <c r="F85" s="14"/>
      <c r="H85" s="21"/>
      <c r="I85" s="22"/>
      <c r="J85" s="14"/>
      <c r="K85" s="18"/>
      <c r="L85" s="14"/>
      <c r="M85" s="18"/>
      <c r="N85" s="14"/>
      <c r="O85" s="14"/>
      <c r="P85" s="14"/>
      <c r="Q85" s="14"/>
      <c r="R85" s="14"/>
      <c r="S85" s="14"/>
      <c r="T85" s="14"/>
      <c r="U85" s="14"/>
      <c r="V85" s="14"/>
      <c r="W85" s="14"/>
      <c r="X85" s="18"/>
      <c r="Y85" s="14"/>
      <c r="Z85" s="19" t="b">
        <v>0</v>
      </c>
      <c r="AA85" s="14"/>
      <c r="AB85" s="19" t="b">
        <v>0</v>
      </c>
      <c r="AC85" s="20" t="str">
        <f>IF(COUNTA($A85:$C85,$E85:$Y85,$AA85)=0,"",IF(AND($A85&lt;&gt;"",$B85&lt;&gt;"",$C85&lt;&gt;"",$D85&lt;&gt;"",LEN(TRIM($E85))&gt;0,LEN(TRIM($F85))&gt;0,LEN(TRIM($G85))&gt;0,LEN(TRIM($H85))&gt;0,ISNUMBER($I85),$I85&gt;=DATE(2027,1,1),COUNTIFS('Service List'!$A$2:$A$188,$A85,'Service List'!$B$2:$B$188,$B85,'Service List'!$C$2:$C$188,$C85,'Service List'!$D$2:$D$188,$D85)&gt;0),"Complete","Action required"))</f>
        <v/>
      </c>
      <c r="AD85" s="20" t="str">
        <f t="shared" si="13"/>
        <v/>
      </c>
      <c r="AE85" s="20" t="str">
        <f t="shared" si="14"/>
        <v/>
      </c>
      <c r="AF85" s="20" t="str">
        <f t="shared" si="15"/>
        <v/>
      </c>
      <c r="AG85" s="20" t="str">
        <f t="shared" si="16"/>
        <v/>
      </c>
      <c r="AH85" s="20" t="str">
        <f t="shared" si="17"/>
        <v/>
      </c>
      <c r="AI85" s="20" t="str">
        <f t="shared" si="18"/>
        <v/>
      </c>
      <c r="AJ85" s="20" t="str" cm="1">
        <f t="array" ref="AJ85">IF(COUNTA($A85:$C85,$E85:$Y85,$AA85)=0,"",IF(AND(LEN(TRIM($V85))&gt;0,SUMPRODUCT(($N$4:$T$4=$V85)*($N85:$T85="Yes"))&gt;0),"Complete","Action required"))</f>
        <v/>
      </c>
      <c r="AK85" s="20" t="str">
        <f t="shared" si="19"/>
        <v/>
      </c>
      <c r="AL85" s="20" t="str">
        <f t="shared" si="20"/>
        <v/>
      </c>
      <c r="AM85" s="20" t="str">
        <f t="shared" si="21"/>
        <v/>
      </c>
      <c r="AN85" s="20" t="str">
        <f t="shared" si="22"/>
        <v/>
      </c>
      <c r="AO85" s="20" t="str">
        <f t="shared" si="23"/>
        <v/>
      </c>
      <c r="AP85" s="20" t="str">
        <f t="shared" si="24"/>
        <v/>
      </c>
      <c r="AQ85" s="20" t="str">
        <f t="shared" si="25"/>
        <v/>
      </c>
    </row>
    <row r="86" spans="1:43" ht="18" customHeight="1" x14ac:dyDescent="0.35">
      <c r="A86" s="14"/>
      <c r="B86" s="14"/>
      <c r="C86" s="15"/>
      <c r="D86" s="16" t="str">
        <f>IF(HorizontalReportTable[[#This Row],[MPS Name]]="","",IFERROR(_xlfn.XLOOKUP(HorizontalReportTable[[#This Row],[MPS Name]],'Service ID'!$C$2:$C$185,'Service ID'!$D$2:$D$185,""),""))</f>
        <v/>
      </c>
      <c r="E86" s="15"/>
      <c r="F86" s="14"/>
      <c r="H86" s="21"/>
      <c r="I86" s="22"/>
      <c r="J86" s="14"/>
      <c r="K86" s="18"/>
      <c r="L86" s="14"/>
      <c r="M86" s="18"/>
      <c r="N86" s="14"/>
      <c r="O86" s="14"/>
      <c r="P86" s="14"/>
      <c r="Q86" s="14"/>
      <c r="R86" s="14"/>
      <c r="S86" s="14"/>
      <c r="T86" s="14"/>
      <c r="U86" s="14"/>
      <c r="V86" s="14"/>
      <c r="W86" s="14"/>
      <c r="X86" s="18"/>
      <c r="Y86" s="14"/>
      <c r="Z86" s="19" t="b">
        <v>0</v>
      </c>
      <c r="AA86" s="14"/>
      <c r="AB86" s="19" t="b">
        <v>0</v>
      </c>
      <c r="AC86" s="20" t="str">
        <f>IF(COUNTA($A86:$C86,$E86:$Y86,$AA86)=0,"",IF(AND($A86&lt;&gt;"",$B86&lt;&gt;"",$C86&lt;&gt;"",$D86&lt;&gt;"",LEN(TRIM($E86))&gt;0,LEN(TRIM($F86))&gt;0,LEN(TRIM($G86))&gt;0,LEN(TRIM($H86))&gt;0,ISNUMBER($I86),$I86&gt;=DATE(2027,1,1),COUNTIFS('Service List'!$A$2:$A$188,$A86,'Service List'!$B$2:$B$188,$B86,'Service List'!$C$2:$C$188,$C86,'Service List'!$D$2:$D$188,$D86)&gt;0),"Complete","Action required"))</f>
        <v/>
      </c>
      <c r="AD86" s="20" t="str">
        <f t="shared" si="13"/>
        <v/>
      </c>
      <c r="AE86" s="20" t="str">
        <f t="shared" si="14"/>
        <v/>
      </c>
      <c r="AF86" s="20" t="str">
        <f t="shared" si="15"/>
        <v/>
      </c>
      <c r="AG86" s="20" t="str">
        <f t="shared" si="16"/>
        <v/>
      </c>
      <c r="AH86" s="20" t="str">
        <f t="shared" si="17"/>
        <v/>
      </c>
      <c r="AI86" s="20" t="str">
        <f t="shared" si="18"/>
        <v/>
      </c>
      <c r="AJ86" s="20" t="str" cm="1">
        <f t="array" ref="AJ86">IF(COUNTA($A86:$C86,$E86:$Y86,$AA86)=0,"",IF(AND(LEN(TRIM($V86))&gt;0,SUMPRODUCT(($N$4:$T$4=$V86)*($N86:$T86="Yes"))&gt;0),"Complete","Action required"))</f>
        <v/>
      </c>
      <c r="AK86" s="20" t="str">
        <f t="shared" si="19"/>
        <v/>
      </c>
      <c r="AL86" s="20" t="str">
        <f t="shared" si="20"/>
        <v/>
      </c>
      <c r="AM86" s="20" t="str">
        <f t="shared" si="21"/>
        <v/>
      </c>
      <c r="AN86" s="20" t="str">
        <f t="shared" si="22"/>
        <v/>
      </c>
      <c r="AO86" s="20" t="str">
        <f t="shared" si="23"/>
        <v/>
      </c>
      <c r="AP86" s="20" t="str">
        <f t="shared" si="24"/>
        <v/>
      </c>
      <c r="AQ86" s="20" t="str">
        <f t="shared" si="25"/>
        <v/>
      </c>
    </row>
    <row r="87" spans="1:43" ht="18" customHeight="1" x14ac:dyDescent="0.35">
      <c r="A87" s="14"/>
      <c r="B87" s="14"/>
      <c r="C87" s="15"/>
      <c r="D87" s="16" t="str">
        <f>IF(HorizontalReportTable[[#This Row],[MPS Name]]="","",IFERROR(_xlfn.XLOOKUP(HorizontalReportTable[[#This Row],[MPS Name]],'Service ID'!$C$2:$C$185,'Service ID'!$D$2:$D$185,""),""))</f>
        <v/>
      </c>
      <c r="E87" s="15"/>
      <c r="F87" s="14"/>
      <c r="H87" s="21"/>
      <c r="I87" s="22"/>
      <c r="J87" s="14"/>
      <c r="K87" s="18"/>
      <c r="L87" s="14"/>
      <c r="M87" s="18"/>
      <c r="N87" s="14"/>
      <c r="O87" s="14"/>
      <c r="P87" s="14"/>
      <c r="Q87" s="14"/>
      <c r="R87" s="14"/>
      <c r="S87" s="14"/>
      <c r="T87" s="14"/>
      <c r="U87" s="14"/>
      <c r="V87" s="14"/>
      <c r="W87" s="14"/>
      <c r="X87" s="18"/>
      <c r="Y87" s="14"/>
      <c r="Z87" s="19" t="b">
        <v>0</v>
      </c>
      <c r="AA87" s="14"/>
      <c r="AB87" s="19" t="b">
        <v>0</v>
      </c>
      <c r="AC87" s="20" t="str">
        <f>IF(COUNTA($A87:$C87,$E87:$Y87,$AA87)=0,"",IF(AND($A87&lt;&gt;"",$B87&lt;&gt;"",$C87&lt;&gt;"",$D87&lt;&gt;"",LEN(TRIM($E87))&gt;0,LEN(TRIM($F87))&gt;0,LEN(TRIM($G87))&gt;0,LEN(TRIM($H87))&gt;0,ISNUMBER($I87),$I87&gt;=DATE(2027,1,1),COUNTIFS('Service List'!$A$2:$A$188,$A87,'Service List'!$B$2:$B$188,$B87,'Service List'!$C$2:$C$188,$C87,'Service List'!$D$2:$D$188,$D87)&gt;0),"Complete","Action required"))</f>
        <v/>
      </c>
      <c r="AD87" s="20" t="str">
        <f t="shared" si="13"/>
        <v/>
      </c>
      <c r="AE87" s="20" t="str">
        <f t="shared" si="14"/>
        <v/>
      </c>
      <c r="AF87" s="20" t="str">
        <f t="shared" si="15"/>
        <v/>
      </c>
      <c r="AG87" s="20" t="str">
        <f t="shared" si="16"/>
        <v/>
      </c>
      <c r="AH87" s="20" t="str">
        <f t="shared" si="17"/>
        <v/>
      </c>
      <c r="AI87" s="20" t="str">
        <f t="shared" si="18"/>
        <v/>
      </c>
      <c r="AJ87" s="20" t="str" cm="1">
        <f t="array" ref="AJ87">IF(COUNTA($A87:$C87,$E87:$Y87,$AA87)=0,"",IF(AND(LEN(TRIM($V87))&gt;0,SUMPRODUCT(($N$4:$T$4=$V87)*($N87:$T87="Yes"))&gt;0),"Complete","Action required"))</f>
        <v/>
      </c>
      <c r="AK87" s="20" t="str">
        <f t="shared" si="19"/>
        <v/>
      </c>
      <c r="AL87" s="20" t="str">
        <f t="shared" si="20"/>
        <v/>
      </c>
      <c r="AM87" s="20" t="str">
        <f t="shared" si="21"/>
        <v/>
      </c>
      <c r="AN87" s="20" t="str">
        <f t="shared" si="22"/>
        <v/>
      </c>
      <c r="AO87" s="20" t="str">
        <f t="shared" si="23"/>
        <v/>
      </c>
      <c r="AP87" s="20" t="str">
        <f t="shared" si="24"/>
        <v/>
      </c>
      <c r="AQ87" s="20" t="str">
        <f t="shared" si="25"/>
        <v/>
      </c>
    </row>
    <row r="88" spans="1:43" ht="18" customHeight="1" x14ac:dyDescent="0.35">
      <c r="A88" s="14"/>
      <c r="B88" s="14"/>
      <c r="C88" s="15"/>
      <c r="D88" s="16" t="str">
        <f>IF(HorizontalReportTable[[#This Row],[MPS Name]]="","",IFERROR(_xlfn.XLOOKUP(HorizontalReportTable[[#This Row],[MPS Name]],'Service ID'!$C$2:$C$185,'Service ID'!$D$2:$D$185,""),""))</f>
        <v/>
      </c>
      <c r="E88" s="15"/>
      <c r="F88" s="14"/>
      <c r="H88" s="21"/>
      <c r="I88" s="22"/>
      <c r="J88" s="14"/>
      <c r="K88" s="18"/>
      <c r="L88" s="14"/>
      <c r="M88" s="18"/>
      <c r="N88" s="14"/>
      <c r="O88" s="14"/>
      <c r="P88" s="14"/>
      <c r="Q88" s="14"/>
      <c r="R88" s="14"/>
      <c r="S88" s="14"/>
      <c r="T88" s="14"/>
      <c r="U88" s="14"/>
      <c r="V88" s="14"/>
      <c r="W88" s="14"/>
      <c r="X88" s="18"/>
      <c r="Y88" s="14"/>
      <c r="Z88" s="19" t="b">
        <v>0</v>
      </c>
      <c r="AA88" s="14"/>
      <c r="AB88" s="19" t="b">
        <v>0</v>
      </c>
      <c r="AC88" s="20" t="str">
        <f>IF(COUNTA($A88:$C88,$E88:$Y88,$AA88)=0,"",IF(AND($A88&lt;&gt;"",$B88&lt;&gt;"",$C88&lt;&gt;"",$D88&lt;&gt;"",LEN(TRIM($E88))&gt;0,LEN(TRIM($F88))&gt;0,LEN(TRIM($G88))&gt;0,LEN(TRIM($H88))&gt;0,ISNUMBER($I88),$I88&gt;=DATE(2027,1,1),COUNTIFS('Service List'!$A$2:$A$188,$A88,'Service List'!$B$2:$B$188,$B88,'Service List'!$C$2:$C$188,$C88,'Service List'!$D$2:$D$188,$D88)&gt;0),"Complete","Action required"))</f>
        <v/>
      </c>
      <c r="AD88" s="20" t="str">
        <f t="shared" si="13"/>
        <v/>
      </c>
      <c r="AE88" s="20" t="str">
        <f t="shared" si="14"/>
        <v/>
      </c>
      <c r="AF88" s="20" t="str">
        <f t="shared" si="15"/>
        <v/>
      </c>
      <c r="AG88" s="20" t="str">
        <f t="shared" si="16"/>
        <v/>
      </c>
      <c r="AH88" s="20" t="str">
        <f t="shared" si="17"/>
        <v/>
      </c>
      <c r="AI88" s="20" t="str">
        <f t="shared" si="18"/>
        <v/>
      </c>
      <c r="AJ88" s="20" t="str" cm="1">
        <f t="array" ref="AJ88">IF(COUNTA($A88:$C88,$E88:$Y88,$AA88)=0,"",IF(AND(LEN(TRIM($V88))&gt;0,SUMPRODUCT(($N$4:$T$4=$V88)*($N88:$T88="Yes"))&gt;0),"Complete","Action required"))</f>
        <v/>
      </c>
      <c r="AK88" s="20" t="str">
        <f t="shared" si="19"/>
        <v/>
      </c>
      <c r="AL88" s="20" t="str">
        <f t="shared" si="20"/>
        <v/>
      </c>
      <c r="AM88" s="20" t="str">
        <f t="shared" si="21"/>
        <v/>
      </c>
      <c r="AN88" s="20" t="str">
        <f t="shared" si="22"/>
        <v/>
      </c>
      <c r="AO88" s="20" t="str">
        <f t="shared" si="23"/>
        <v/>
      </c>
      <c r="AP88" s="20" t="str">
        <f t="shared" si="24"/>
        <v/>
      </c>
      <c r="AQ88" s="20" t="str">
        <f t="shared" si="25"/>
        <v/>
      </c>
    </row>
    <row r="89" spans="1:43" ht="18" customHeight="1" x14ac:dyDescent="0.35">
      <c r="A89" s="14"/>
      <c r="B89" s="14"/>
      <c r="C89" s="15"/>
      <c r="D89" s="16" t="str">
        <f>IF(HorizontalReportTable[[#This Row],[MPS Name]]="","",IFERROR(_xlfn.XLOOKUP(HorizontalReportTable[[#This Row],[MPS Name]],'Service ID'!$C$2:$C$185,'Service ID'!$D$2:$D$185,""),""))</f>
        <v/>
      </c>
      <c r="E89" s="15"/>
      <c r="F89" s="14"/>
      <c r="H89" s="21"/>
      <c r="I89" s="22"/>
      <c r="J89" s="14"/>
      <c r="K89" s="18"/>
      <c r="L89" s="14"/>
      <c r="M89" s="18"/>
      <c r="N89" s="14"/>
      <c r="O89" s="14"/>
      <c r="P89" s="14"/>
      <c r="Q89" s="14"/>
      <c r="R89" s="14"/>
      <c r="S89" s="14"/>
      <c r="T89" s="14"/>
      <c r="U89" s="14"/>
      <c r="V89" s="14"/>
      <c r="W89" s="14"/>
      <c r="X89" s="18"/>
      <c r="Y89" s="14"/>
      <c r="Z89" s="19" t="b">
        <v>0</v>
      </c>
      <c r="AA89" s="14"/>
      <c r="AB89" s="19" t="b">
        <v>0</v>
      </c>
      <c r="AC89" s="20" t="str">
        <f>IF(COUNTA($A89:$C89,$E89:$Y89,$AA89)=0,"",IF(AND($A89&lt;&gt;"",$B89&lt;&gt;"",$C89&lt;&gt;"",$D89&lt;&gt;"",LEN(TRIM($E89))&gt;0,LEN(TRIM($F89))&gt;0,LEN(TRIM($G89))&gt;0,LEN(TRIM($H89))&gt;0,ISNUMBER($I89),$I89&gt;=DATE(2027,1,1),COUNTIFS('Service List'!$A$2:$A$188,$A89,'Service List'!$B$2:$B$188,$B89,'Service List'!$C$2:$C$188,$C89,'Service List'!$D$2:$D$188,$D89)&gt;0),"Complete","Action required"))</f>
        <v/>
      </c>
      <c r="AD89" s="20" t="str">
        <f t="shared" si="13"/>
        <v/>
      </c>
      <c r="AE89" s="20" t="str">
        <f t="shared" si="14"/>
        <v/>
      </c>
      <c r="AF89" s="20" t="str">
        <f t="shared" si="15"/>
        <v/>
      </c>
      <c r="AG89" s="20" t="str">
        <f t="shared" si="16"/>
        <v/>
      </c>
      <c r="AH89" s="20" t="str">
        <f t="shared" si="17"/>
        <v/>
      </c>
      <c r="AI89" s="20" t="str">
        <f t="shared" si="18"/>
        <v/>
      </c>
      <c r="AJ89" s="20" t="str" cm="1">
        <f t="array" ref="AJ89">IF(COUNTA($A89:$C89,$E89:$Y89,$AA89)=0,"",IF(AND(LEN(TRIM($V89))&gt;0,SUMPRODUCT(($N$4:$T$4=$V89)*($N89:$T89="Yes"))&gt;0),"Complete","Action required"))</f>
        <v/>
      </c>
      <c r="AK89" s="20" t="str">
        <f t="shared" si="19"/>
        <v/>
      </c>
      <c r="AL89" s="20" t="str">
        <f t="shared" si="20"/>
        <v/>
      </c>
      <c r="AM89" s="20" t="str">
        <f t="shared" si="21"/>
        <v/>
      </c>
      <c r="AN89" s="20" t="str">
        <f t="shared" si="22"/>
        <v/>
      </c>
      <c r="AO89" s="20" t="str">
        <f t="shared" si="23"/>
        <v/>
      </c>
      <c r="AP89" s="20" t="str">
        <f t="shared" si="24"/>
        <v/>
      </c>
      <c r="AQ89" s="20" t="str">
        <f t="shared" si="25"/>
        <v/>
      </c>
    </row>
    <row r="90" spans="1:43" ht="18" customHeight="1" x14ac:dyDescent="0.35">
      <c r="A90" s="14"/>
      <c r="B90" s="14"/>
      <c r="C90" s="15"/>
      <c r="D90" s="16" t="str">
        <f>IF(HorizontalReportTable[[#This Row],[MPS Name]]="","",IFERROR(_xlfn.XLOOKUP(HorizontalReportTable[[#This Row],[MPS Name]],'Service ID'!$C$2:$C$185,'Service ID'!$D$2:$D$185,""),""))</f>
        <v/>
      </c>
      <c r="E90" s="15"/>
      <c r="F90" s="14"/>
      <c r="H90" s="21"/>
      <c r="I90" s="22"/>
      <c r="J90" s="14"/>
      <c r="K90" s="18"/>
      <c r="L90" s="14"/>
      <c r="M90" s="18"/>
      <c r="N90" s="14"/>
      <c r="O90" s="14"/>
      <c r="P90" s="14"/>
      <c r="Q90" s="14"/>
      <c r="R90" s="14"/>
      <c r="S90" s="14"/>
      <c r="T90" s="14"/>
      <c r="U90" s="14"/>
      <c r="V90" s="14"/>
      <c r="W90" s="14"/>
      <c r="X90" s="18"/>
      <c r="Y90" s="14"/>
      <c r="Z90" s="19" t="b">
        <v>0</v>
      </c>
      <c r="AA90" s="14"/>
      <c r="AB90" s="19" t="b">
        <v>0</v>
      </c>
      <c r="AC90" s="20" t="str">
        <f>IF(COUNTA($A90:$C90,$E90:$Y90,$AA90)=0,"",IF(AND($A90&lt;&gt;"",$B90&lt;&gt;"",$C90&lt;&gt;"",$D90&lt;&gt;"",LEN(TRIM($E90))&gt;0,LEN(TRIM($F90))&gt;0,LEN(TRIM($G90))&gt;0,LEN(TRIM($H90))&gt;0,ISNUMBER($I90),$I90&gt;=DATE(2027,1,1),COUNTIFS('Service List'!$A$2:$A$188,$A90,'Service List'!$B$2:$B$188,$B90,'Service List'!$C$2:$C$188,$C90,'Service List'!$D$2:$D$188,$D90)&gt;0),"Complete","Action required"))</f>
        <v/>
      </c>
      <c r="AD90" s="20" t="str">
        <f t="shared" si="13"/>
        <v/>
      </c>
      <c r="AE90" s="20" t="str">
        <f t="shared" si="14"/>
        <v/>
      </c>
      <c r="AF90" s="20" t="str">
        <f t="shared" si="15"/>
        <v/>
      </c>
      <c r="AG90" s="20" t="str">
        <f t="shared" si="16"/>
        <v/>
      </c>
      <c r="AH90" s="20" t="str">
        <f t="shared" si="17"/>
        <v/>
      </c>
      <c r="AI90" s="20" t="str">
        <f t="shared" si="18"/>
        <v/>
      </c>
      <c r="AJ90" s="20" t="str" cm="1">
        <f t="array" ref="AJ90">IF(COUNTA($A90:$C90,$E90:$Y90,$AA90)=0,"",IF(AND(LEN(TRIM($V90))&gt;0,SUMPRODUCT(($N$4:$T$4=$V90)*($N90:$T90="Yes"))&gt;0),"Complete","Action required"))</f>
        <v/>
      </c>
      <c r="AK90" s="20" t="str">
        <f t="shared" si="19"/>
        <v/>
      </c>
      <c r="AL90" s="20" t="str">
        <f t="shared" si="20"/>
        <v/>
      </c>
      <c r="AM90" s="20" t="str">
        <f t="shared" si="21"/>
        <v/>
      </c>
      <c r="AN90" s="20" t="str">
        <f t="shared" si="22"/>
        <v/>
      </c>
      <c r="AO90" s="20" t="str">
        <f t="shared" si="23"/>
        <v/>
      </c>
      <c r="AP90" s="20" t="str">
        <f t="shared" si="24"/>
        <v/>
      </c>
      <c r="AQ90" s="20" t="str">
        <f t="shared" si="25"/>
        <v/>
      </c>
    </row>
    <row r="91" spans="1:43" ht="18" customHeight="1" x14ac:dyDescent="0.35">
      <c r="A91" s="14"/>
      <c r="B91" s="14"/>
      <c r="C91" s="15"/>
      <c r="D91" s="16" t="str">
        <f>IF(HorizontalReportTable[[#This Row],[MPS Name]]="","",IFERROR(_xlfn.XLOOKUP(HorizontalReportTable[[#This Row],[MPS Name]],'Service ID'!$C$2:$C$185,'Service ID'!$D$2:$D$185,""),""))</f>
        <v/>
      </c>
      <c r="E91" s="15"/>
      <c r="F91" s="14"/>
      <c r="H91" s="21"/>
      <c r="I91" s="22"/>
      <c r="J91" s="14"/>
      <c r="K91" s="18"/>
      <c r="L91" s="14"/>
      <c r="M91" s="18"/>
      <c r="N91" s="14"/>
      <c r="O91" s="14"/>
      <c r="P91" s="14"/>
      <c r="Q91" s="14"/>
      <c r="R91" s="14"/>
      <c r="S91" s="14"/>
      <c r="T91" s="14"/>
      <c r="U91" s="14"/>
      <c r="V91" s="14"/>
      <c r="W91" s="14"/>
      <c r="X91" s="18"/>
      <c r="Y91" s="14"/>
      <c r="Z91" s="19" t="b">
        <v>0</v>
      </c>
      <c r="AA91" s="14"/>
      <c r="AB91" s="19" t="b">
        <v>0</v>
      </c>
      <c r="AC91" s="20" t="str">
        <f>IF(COUNTA($A91:$C91,$E91:$Y91,$AA91)=0,"",IF(AND($A91&lt;&gt;"",$B91&lt;&gt;"",$C91&lt;&gt;"",$D91&lt;&gt;"",LEN(TRIM($E91))&gt;0,LEN(TRIM($F91))&gt;0,LEN(TRIM($G91))&gt;0,LEN(TRIM($H91))&gt;0,ISNUMBER($I91),$I91&gt;=DATE(2027,1,1),COUNTIFS('Service List'!$A$2:$A$188,$A91,'Service List'!$B$2:$B$188,$B91,'Service List'!$C$2:$C$188,$C91,'Service List'!$D$2:$D$188,$D91)&gt;0),"Complete","Action required"))</f>
        <v/>
      </c>
      <c r="AD91" s="20" t="str">
        <f t="shared" si="13"/>
        <v/>
      </c>
      <c r="AE91" s="20" t="str">
        <f t="shared" si="14"/>
        <v/>
      </c>
      <c r="AF91" s="20" t="str">
        <f t="shared" si="15"/>
        <v/>
      </c>
      <c r="AG91" s="20" t="str">
        <f t="shared" si="16"/>
        <v/>
      </c>
      <c r="AH91" s="20" t="str">
        <f t="shared" si="17"/>
        <v/>
      </c>
      <c r="AI91" s="20" t="str">
        <f t="shared" si="18"/>
        <v/>
      </c>
      <c r="AJ91" s="20" t="str" cm="1">
        <f t="array" ref="AJ91">IF(COUNTA($A91:$C91,$E91:$Y91,$AA91)=0,"",IF(AND(LEN(TRIM($V91))&gt;0,SUMPRODUCT(($N$4:$T$4=$V91)*($N91:$T91="Yes"))&gt;0),"Complete","Action required"))</f>
        <v/>
      </c>
      <c r="AK91" s="20" t="str">
        <f t="shared" si="19"/>
        <v/>
      </c>
      <c r="AL91" s="20" t="str">
        <f t="shared" si="20"/>
        <v/>
      </c>
      <c r="AM91" s="20" t="str">
        <f t="shared" si="21"/>
        <v/>
      </c>
      <c r="AN91" s="20" t="str">
        <f t="shared" si="22"/>
        <v/>
      </c>
      <c r="AO91" s="20" t="str">
        <f t="shared" si="23"/>
        <v/>
      </c>
      <c r="AP91" s="20" t="str">
        <f t="shared" si="24"/>
        <v/>
      </c>
      <c r="AQ91" s="20" t="str">
        <f t="shared" si="25"/>
        <v/>
      </c>
    </row>
    <row r="92" spans="1:43" ht="18" customHeight="1" x14ac:dyDescent="0.35">
      <c r="A92" s="14"/>
      <c r="B92" s="14"/>
      <c r="C92" s="15"/>
      <c r="D92" s="16" t="str">
        <f>IF(HorizontalReportTable[[#This Row],[MPS Name]]="","",IFERROR(_xlfn.XLOOKUP(HorizontalReportTable[[#This Row],[MPS Name]],'Service ID'!$C$2:$C$185,'Service ID'!$D$2:$D$185,""),""))</f>
        <v/>
      </c>
      <c r="E92" s="15"/>
      <c r="F92" s="14"/>
      <c r="H92" s="21"/>
      <c r="I92" s="22"/>
      <c r="J92" s="14"/>
      <c r="K92" s="18"/>
      <c r="L92" s="14"/>
      <c r="M92" s="18"/>
      <c r="N92" s="14"/>
      <c r="O92" s="14"/>
      <c r="P92" s="14"/>
      <c r="Q92" s="14"/>
      <c r="R92" s="14"/>
      <c r="S92" s="14"/>
      <c r="T92" s="14"/>
      <c r="U92" s="14"/>
      <c r="V92" s="14"/>
      <c r="W92" s="14"/>
      <c r="X92" s="18"/>
      <c r="Y92" s="14"/>
      <c r="Z92" s="19" t="b">
        <v>0</v>
      </c>
      <c r="AA92" s="14"/>
      <c r="AB92" s="19" t="b">
        <v>0</v>
      </c>
      <c r="AC92" s="20" t="str">
        <f>IF(COUNTA($A92:$C92,$E92:$Y92,$AA92)=0,"",IF(AND($A92&lt;&gt;"",$B92&lt;&gt;"",$C92&lt;&gt;"",$D92&lt;&gt;"",LEN(TRIM($E92))&gt;0,LEN(TRIM($F92))&gt;0,LEN(TRIM($G92))&gt;0,LEN(TRIM($H92))&gt;0,ISNUMBER($I92),$I92&gt;=DATE(2027,1,1),COUNTIFS('Service List'!$A$2:$A$188,$A92,'Service List'!$B$2:$B$188,$B92,'Service List'!$C$2:$C$188,$C92,'Service List'!$D$2:$D$188,$D92)&gt;0),"Complete","Action required"))</f>
        <v/>
      </c>
      <c r="AD92" s="20" t="str">
        <f t="shared" si="13"/>
        <v/>
      </c>
      <c r="AE92" s="20" t="str">
        <f t="shared" si="14"/>
        <v/>
      </c>
      <c r="AF92" s="20" t="str">
        <f t="shared" si="15"/>
        <v/>
      </c>
      <c r="AG92" s="20" t="str">
        <f t="shared" si="16"/>
        <v/>
      </c>
      <c r="AH92" s="20" t="str">
        <f t="shared" si="17"/>
        <v/>
      </c>
      <c r="AI92" s="20" t="str">
        <f t="shared" si="18"/>
        <v/>
      </c>
      <c r="AJ92" s="20" t="str" cm="1">
        <f t="array" ref="AJ92">IF(COUNTA($A92:$C92,$E92:$Y92,$AA92)=0,"",IF(AND(LEN(TRIM($V92))&gt;0,SUMPRODUCT(($N$4:$T$4=$V92)*($N92:$T92="Yes"))&gt;0),"Complete","Action required"))</f>
        <v/>
      </c>
      <c r="AK92" s="20" t="str">
        <f t="shared" si="19"/>
        <v/>
      </c>
      <c r="AL92" s="20" t="str">
        <f t="shared" si="20"/>
        <v/>
      </c>
      <c r="AM92" s="20" t="str">
        <f t="shared" si="21"/>
        <v/>
      </c>
      <c r="AN92" s="20" t="str">
        <f t="shared" si="22"/>
        <v/>
      </c>
      <c r="AO92" s="20" t="str">
        <f t="shared" si="23"/>
        <v/>
      </c>
      <c r="AP92" s="20" t="str">
        <f t="shared" si="24"/>
        <v/>
      </c>
      <c r="AQ92" s="20" t="str">
        <f t="shared" si="25"/>
        <v/>
      </c>
    </row>
    <row r="93" spans="1:43" ht="18" customHeight="1" x14ac:dyDescent="0.35">
      <c r="A93" s="14"/>
      <c r="B93" s="14"/>
      <c r="C93" s="15"/>
      <c r="D93" s="16" t="str">
        <f>IF(HorizontalReportTable[[#This Row],[MPS Name]]="","",IFERROR(_xlfn.XLOOKUP(HorizontalReportTable[[#This Row],[MPS Name]],'Service ID'!$C$2:$C$185,'Service ID'!$D$2:$D$185,""),""))</f>
        <v/>
      </c>
      <c r="E93" s="15"/>
      <c r="F93" s="14"/>
      <c r="H93" s="21"/>
      <c r="I93" s="22"/>
      <c r="J93" s="14"/>
      <c r="K93" s="18"/>
      <c r="L93" s="14"/>
      <c r="M93" s="18"/>
      <c r="N93" s="14"/>
      <c r="O93" s="14"/>
      <c r="P93" s="14"/>
      <c r="Q93" s="14"/>
      <c r="R93" s="14"/>
      <c r="S93" s="14"/>
      <c r="T93" s="14"/>
      <c r="U93" s="14"/>
      <c r="V93" s="14"/>
      <c r="W93" s="14"/>
      <c r="X93" s="18"/>
      <c r="Y93" s="14"/>
      <c r="Z93" s="19" t="b">
        <v>0</v>
      </c>
      <c r="AA93" s="14"/>
      <c r="AB93" s="19" t="b">
        <v>0</v>
      </c>
      <c r="AC93" s="20" t="str">
        <f>IF(COUNTA($A93:$C93,$E93:$Y93,$AA93)=0,"",IF(AND($A93&lt;&gt;"",$B93&lt;&gt;"",$C93&lt;&gt;"",$D93&lt;&gt;"",LEN(TRIM($E93))&gt;0,LEN(TRIM($F93))&gt;0,LEN(TRIM($G93))&gt;0,LEN(TRIM($H93))&gt;0,ISNUMBER($I93),$I93&gt;=DATE(2027,1,1),COUNTIFS('Service List'!$A$2:$A$188,$A93,'Service List'!$B$2:$B$188,$B93,'Service List'!$C$2:$C$188,$C93,'Service List'!$D$2:$D$188,$D93)&gt;0),"Complete","Action required"))</f>
        <v/>
      </c>
      <c r="AD93" s="20" t="str">
        <f t="shared" si="13"/>
        <v/>
      </c>
      <c r="AE93" s="20" t="str">
        <f t="shared" si="14"/>
        <v/>
      </c>
      <c r="AF93" s="20" t="str">
        <f t="shared" si="15"/>
        <v/>
      </c>
      <c r="AG93" s="20" t="str">
        <f t="shared" si="16"/>
        <v/>
      </c>
      <c r="AH93" s="20" t="str">
        <f t="shared" si="17"/>
        <v/>
      </c>
      <c r="AI93" s="20" t="str">
        <f t="shared" si="18"/>
        <v/>
      </c>
      <c r="AJ93" s="20" t="str" cm="1">
        <f t="array" ref="AJ93">IF(COUNTA($A93:$C93,$E93:$Y93,$AA93)=0,"",IF(AND(LEN(TRIM($V93))&gt;0,SUMPRODUCT(($N$4:$T$4=$V93)*($N93:$T93="Yes"))&gt;0),"Complete","Action required"))</f>
        <v/>
      </c>
      <c r="AK93" s="20" t="str">
        <f t="shared" si="19"/>
        <v/>
      </c>
      <c r="AL93" s="20" t="str">
        <f t="shared" si="20"/>
        <v/>
      </c>
      <c r="AM93" s="20" t="str">
        <f t="shared" si="21"/>
        <v/>
      </c>
      <c r="AN93" s="20" t="str">
        <f t="shared" si="22"/>
        <v/>
      </c>
      <c r="AO93" s="20" t="str">
        <f t="shared" si="23"/>
        <v/>
      </c>
      <c r="AP93" s="20" t="str">
        <f t="shared" si="24"/>
        <v/>
      </c>
      <c r="AQ93" s="20" t="str">
        <f t="shared" si="25"/>
        <v/>
      </c>
    </row>
    <row r="94" spans="1:43" ht="18" customHeight="1" x14ac:dyDescent="0.35">
      <c r="A94" s="14"/>
      <c r="B94" s="14"/>
      <c r="C94" s="15"/>
      <c r="D94" s="16" t="str">
        <f>IF(HorizontalReportTable[[#This Row],[MPS Name]]="","",IFERROR(_xlfn.XLOOKUP(HorizontalReportTable[[#This Row],[MPS Name]],'Service ID'!$C$2:$C$185,'Service ID'!$D$2:$D$185,""),""))</f>
        <v/>
      </c>
      <c r="E94" s="15"/>
      <c r="F94" s="14"/>
      <c r="H94" s="21"/>
      <c r="I94" s="22"/>
      <c r="J94" s="14"/>
      <c r="K94" s="18"/>
      <c r="L94" s="14"/>
      <c r="M94" s="18"/>
      <c r="N94" s="14"/>
      <c r="O94" s="14"/>
      <c r="P94" s="14"/>
      <c r="Q94" s="14"/>
      <c r="R94" s="14"/>
      <c r="S94" s="14"/>
      <c r="T94" s="14"/>
      <c r="U94" s="14"/>
      <c r="V94" s="14"/>
      <c r="W94" s="14"/>
      <c r="X94" s="18"/>
      <c r="Y94" s="14"/>
      <c r="Z94" s="19" t="b">
        <v>0</v>
      </c>
      <c r="AA94" s="14"/>
      <c r="AB94" s="19" t="b">
        <v>0</v>
      </c>
      <c r="AC94" s="20" t="str">
        <f>IF(COUNTA($A94:$C94,$E94:$Y94,$AA94)=0,"",IF(AND($A94&lt;&gt;"",$B94&lt;&gt;"",$C94&lt;&gt;"",$D94&lt;&gt;"",LEN(TRIM($E94))&gt;0,LEN(TRIM($F94))&gt;0,LEN(TRIM($G94))&gt;0,LEN(TRIM($H94))&gt;0,ISNUMBER($I94),$I94&gt;=DATE(2027,1,1),COUNTIFS('Service List'!$A$2:$A$188,$A94,'Service List'!$B$2:$B$188,$B94,'Service List'!$C$2:$C$188,$C94,'Service List'!$D$2:$D$188,$D94)&gt;0),"Complete","Action required"))</f>
        <v/>
      </c>
      <c r="AD94" s="20" t="str">
        <f t="shared" si="13"/>
        <v/>
      </c>
      <c r="AE94" s="20" t="str">
        <f t="shared" si="14"/>
        <v/>
      </c>
      <c r="AF94" s="20" t="str">
        <f t="shared" si="15"/>
        <v/>
      </c>
      <c r="AG94" s="20" t="str">
        <f t="shared" si="16"/>
        <v/>
      </c>
      <c r="AH94" s="20" t="str">
        <f t="shared" si="17"/>
        <v/>
      </c>
      <c r="AI94" s="20" t="str">
        <f t="shared" si="18"/>
        <v/>
      </c>
      <c r="AJ94" s="20" t="str" cm="1">
        <f t="array" ref="AJ94">IF(COUNTA($A94:$C94,$E94:$Y94,$AA94)=0,"",IF(AND(LEN(TRIM($V94))&gt;0,SUMPRODUCT(($N$4:$T$4=$V94)*($N94:$T94="Yes"))&gt;0),"Complete","Action required"))</f>
        <v/>
      </c>
      <c r="AK94" s="20" t="str">
        <f t="shared" si="19"/>
        <v/>
      </c>
      <c r="AL94" s="20" t="str">
        <f t="shared" si="20"/>
        <v/>
      </c>
      <c r="AM94" s="20" t="str">
        <f t="shared" si="21"/>
        <v/>
      </c>
      <c r="AN94" s="20" t="str">
        <f t="shared" si="22"/>
        <v/>
      </c>
      <c r="AO94" s="20" t="str">
        <f t="shared" si="23"/>
        <v/>
      </c>
      <c r="AP94" s="20" t="str">
        <f t="shared" si="24"/>
        <v/>
      </c>
      <c r="AQ94" s="20" t="str">
        <f t="shared" si="25"/>
        <v/>
      </c>
    </row>
    <row r="95" spans="1:43" ht="18" customHeight="1" x14ac:dyDescent="0.35">
      <c r="A95" s="14"/>
      <c r="B95" s="14"/>
      <c r="C95" s="15"/>
      <c r="D95" s="16" t="str">
        <f>IF(HorizontalReportTable[[#This Row],[MPS Name]]="","",IFERROR(_xlfn.XLOOKUP(HorizontalReportTable[[#This Row],[MPS Name]],'Service ID'!$C$2:$C$185,'Service ID'!$D$2:$D$185,""),""))</f>
        <v/>
      </c>
      <c r="E95" s="15"/>
      <c r="F95" s="14"/>
      <c r="H95" s="21"/>
      <c r="I95" s="22"/>
      <c r="J95" s="14"/>
      <c r="K95" s="18"/>
      <c r="L95" s="14"/>
      <c r="M95" s="18"/>
      <c r="N95" s="14"/>
      <c r="O95" s="14"/>
      <c r="P95" s="14"/>
      <c r="Q95" s="14"/>
      <c r="R95" s="14"/>
      <c r="S95" s="14"/>
      <c r="T95" s="14"/>
      <c r="U95" s="14"/>
      <c r="V95" s="14"/>
      <c r="W95" s="14"/>
      <c r="X95" s="18"/>
      <c r="Y95" s="14"/>
      <c r="Z95" s="19" t="b">
        <v>0</v>
      </c>
      <c r="AA95" s="14"/>
      <c r="AB95" s="19" t="b">
        <v>0</v>
      </c>
      <c r="AC95" s="20" t="str">
        <f>IF(COUNTA($A95:$C95,$E95:$Y95,$AA95)=0,"",IF(AND($A95&lt;&gt;"",$B95&lt;&gt;"",$C95&lt;&gt;"",$D95&lt;&gt;"",LEN(TRIM($E95))&gt;0,LEN(TRIM($F95))&gt;0,LEN(TRIM($G95))&gt;0,LEN(TRIM($H95))&gt;0,ISNUMBER($I95),$I95&gt;=DATE(2027,1,1),COUNTIFS('Service List'!$A$2:$A$188,$A95,'Service List'!$B$2:$B$188,$B95,'Service List'!$C$2:$C$188,$C95,'Service List'!$D$2:$D$188,$D95)&gt;0),"Complete","Action required"))</f>
        <v/>
      </c>
      <c r="AD95" s="20" t="str">
        <f t="shared" si="13"/>
        <v/>
      </c>
      <c r="AE95" s="20" t="str">
        <f t="shared" si="14"/>
        <v/>
      </c>
      <c r="AF95" s="20" t="str">
        <f t="shared" si="15"/>
        <v/>
      </c>
      <c r="AG95" s="20" t="str">
        <f t="shared" si="16"/>
        <v/>
      </c>
      <c r="AH95" s="20" t="str">
        <f t="shared" si="17"/>
        <v/>
      </c>
      <c r="AI95" s="20" t="str">
        <f t="shared" si="18"/>
        <v/>
      </c>
      <c r="AJ95" s="20" t="str" cm="1">
        <f t="array" ref="AJ95">IF(COUNTA($A95:$C95,$E95:$Y95,$AA95)=0,"",IF(AND(LEN(TRIM($V95))&gt;0,SUMPRODUCT(($N$4:$T$4=$V95)*($N95:$T95="Yes"))&gt;0),"Complete","Action required"))</f>
        <v/>
      </c>
      <c r="AK95" s="20" t="str">
        <f t="shared" si="19"/>
        <v/>
      </c>
      <c r="AL95" s="20" t="str">
        <f t="shared" si="20"/>
        <v/>
      </c>
      <c r="AM95" s="20" t="str">
        <f t="shared" si="21"/>
        <v/>
      </c>
      <c r="AN95" s="20" t="str">
        <f t="shared" si="22"/>
        <v/>
      </c>
      <c r="AO95" s="20" t="str">
        <f t="shared" si="23"/>
        <v/>
      </c>
      <c r="AP95" s="20" t="str">
        <f t="shared" si="24"/>
        <v/>
      </c>
      <c r="AQ95" s="20" t="str">
        <f t="shared" si="25"/>
        <v/>
      </c>
    </row>
    <row r="96" spans="1:43" ht="18" customHeight="1" x14ac:dyDescent="0.35">
      <c r="A96" s="14"/>
      <c r="B96" s="14"/>
      <c r="C96" s="15"/>
      <c r="D96" s="16" t="str">
        <f>IF(HorizontalReportTable[[#This Row],[MPS Name]]="","",IFERROR(_xlfn.XLOOKUP(HorizontalReportTable[[#This Row],[MPS Name]],'Service ID'!$C$2:$C$185,'Service ID'!$D$2:$D$185,""),""))</f>
        <v/>
      </c>
      <c r="E96" s="15"/>
      <c r="F96" s="14"/>
      <c r="H96" s="21"/>
      <c r="I96" s="22"/>
      <c r="J96" s="14"/>
      <c r="K96" s="18"/>
      <c r="L96" s="14"/>
      <c r="M96" s="18"/>
      <c r="N96" s="14"/>
      <c r="O96" s="14"/>
      <c r="P96" s="14"/>
      <c r="Q96" s="14"/>
      <c r="R96" s="14"/>
      <c r="S96" s="14"/>
      <c r="T96" s="14"/>
      <c r="U96" s="14"/>
      <c r="V96" s="14"/>
      <c r="W96" s="14"/>
      <c r="X96" s="18"/>
      <c r="Y96" s="14"/>
      <c r="Z96" s="19" t="b">
        <v>0</v>
      </c>
      <c r="AA96" s="14"/>
      <c r="AB96" s="19" t="b">
        <v>0</v>
      </c>
      <c r="AC96" s="20" t="str">
        <f>IF(COUNTA($A96:$C96,$E96:$Y96,$AA96)=0,"",IF(AND($A96&lt;&gt;"",$B96&lt;&gt;"",$C96&lt;&gt;"",$D96&lt;&gt;"",LEN(TRIM($E96))&gt;0,LEN(TRIM($F96))&gt;0,LEN(TRIM($G96))&gt;0,LEN(TRIM($H96))&gt;0,ISNUMBER($I96),$I96&gt;=DATE(2027,1,1),COUNTIFS('Service List'!$A$2:$A$188,$A96,'Service List'!$B$2:$B$188,$B96,'Service List'!$C$2:$C$188,$C96,'Service List'!$D$2:$D$188,$D96)&gt;0),"Complete","Action required"))</f>
        <v/>
      </c>
      <c r="AD96" s="20" t="str">
        <f t="shared" si="13"/>
        <v/>
      </c>
      <c r="AE96" s="20" t="str">
        <f t="shared" si="14"/>
        <v/>
      </c>
      <c r="AF96" s="20" t="str">
        <f t="shared" si="15"/>
        <v/>
      </c>
      <c r="AG96" s="20" t="str">
        <f t="shared" si="16"/>
        <v/>
      </c>
      <c r="AH96" s="20" t="str">
        <f t="shared" si="17"/>
        <v/>
      </c>
      <c r="AI96" s="20" t="str">
        <f t="shared" si="18"/>
        <v/>
      </c>
      <c r="AJ96" s="20" t="str" cm="1">
        <f t="array" ref="AJ96">IF(COUNTA($A96:$C96,$E96:$Y96,$AA96)=0,"",IF(AND(LEN(TRIM($V96))&gt;0,SUMPRODUCT(($N$4:$T$4=$V96)*($N96:$T96="Yes"))&gt;0),"Complete","Action required"))</f>
        <v/>
      </c>
      <c r="AK96" s="20" t="str">
        <f t="shared" si="19"/>
        <v/>
      </c>
      <c r="AL96" s="20" t="str">
        <f t="shared" si="20"/>
        <v/>
      </c>
      <c r="AM96" s="20" t="str">
        <f t="shared" si="21"/>
        <v/>
      </c>
      <c r="AN96" s="20" t="str">
        <f t="shared" si="22"/>
        <v/>
      </c>
      <c r="AO96" s="20" t="str">
        <f t="shared" si="23"/>
        <v/>
      </c>
      <c r="AP96" s="20" t="str">
        <f t="shared" si="24"/>
        <v/>
      </c>
      <c r="AQ96" s="20" t="str">
        <f t="shared" si="25"/>
        <v/>
      </c>
    </row>
    <row r="97" spans="1:43" ht="18" customHeight="1" x14ac:dyDescent="0.35">
      <c r="A97" s="14"/>
      <c r="B97" s="14"/>
      <c r="C97" s="15"/>
      <c r="D97" s="16" t="str">
        <f>IF(HorizontalReportTable[[#This Row],[MPS Name]]="","",IFERROR(_xlfn.XLOOKUP(HorizontalReportTable[[#This Row],[MPS Name]],'Service ID'!$C$2:$C$185,'Service ID'!$D$2:$D$185,""),""))</f>
        <v/>
      </c>
      <c r="E97" s="15"/>
      <c r="F97" s="14"/>
      <c r="H97" s="21"/>
      <c r="I97" s="22"/>
      <c r="J97" s="14"/>
      <c r="K97" s="18"/>
      <c r="L97" s="14"/>
      <c r="M97" s="18"/>
      <c r="N97" s="14"/>
      <c r="O97" s="14"/>
      <c r="P97" s="14"/>
      <c r="Q97" s="14"/>
      <c r="R97" s="14"/>
      <c r="S97" s="14"/>
      <c r="T97" s="14"/>
      <c r="U97" s="14"/>
      <c r="V97" s="14"/>
      <c r="W97" s="14"/>
      <c r="X97" s="18"/>
      <c r="Y97" s="14"/>
      <c r="Z97" s="19" t="b">
        <v>0</v>
      </c>
      <c r="AA97" s="14"/>
      <c r="AB97" s="19" t="b">
        <v>0</v>
      </c>
      <c r="AC97" s="20" t="str">
        <f>IF(COUNTA($A97:$C97,$E97:$Y97,$AA97)=0,"",IF(AND($A97&lt;&gt;"",$B97&lt;&gt;"",$C97&lt;&gt;"",$D97&lt;&gt;"",LEN(TRIM($E97))&gt;0,LEN(TRIM($F97))&gt;0,LEN(TRIM($G97))&gt;0,LEN(TRIM($H97))&gt;0,ISNUMBER($I97),$I97&gt;=DATE(2027,1,1),COUNTIFS('Service List'!$A$2:$A$188,$A97,'Service List'!$B$2:$B$188,$B97,'Service List'!$C$2:$C$188,$C97,'Service List'!$D$2:$D$188,$D97)&gt;0),"Complete","Action required"))</f>
        <v/>
      </c>
      <c r="AD97" s="20" t="str">
        <f t="shared" si="13"/>
        <v/>
      </c>
      <c r="AE97" s="20" t="str">
        <f t="shared" si="14"/>
        <v/>
      </c>
      <c r="AF97" s="20" t="str">
        <f t="shared" si="15"/>
        <v/>
      </c>
      <c r="AG97" s="20" t="str">
        <f t="shared" si="16"/>
        <v/>
      </c>
      <c r="AH97" s="20" t="str">
        <f t="shared" si="17"/>
        <v/>
      </c>
      <c r="AI97" s="20" t="str">
        <f t="shared" si="18"/>
        <v/>
      </c>
      <c r="AJ97" s="20" t="str" cm="1">
        <f t="array" ref="AJ97">IF(COUNTA($A97:$C97,$E97:$Y97,$AA97)=0,"",IF(AND(LEN(TRIM($V97))&gt;0,SUMPRODUCT(($N$4:$T$4=$V97)*($N97:$T97="Yes"))&gt;0),"Complete","Action required"))</f>
        <v/>
      </c>
      <c r="AK97" s="20" t="str">
        <f t="shared" si="19"/>
        <v/>
      </c>
      <c r="AL97" s="20" t="str">
        <f t="shared" si="20"/>
        <v/>
      </c>
      <c r="AM97" s="20" t="str">
        <f t="shared" si="21"/>
        <v/>
      </c>
      <c r="AN97" s="20" t="str">
        <f t="shared" si="22"/>
        <v/>
      </c>
      <c r="AO97" s="20" t="str">
        <f t="shared" si="23"/>
        <v/>
      </c>
      <c r="AP97" s="20" t="str">
        <f t="shared" si="24"/>
        <v/>
      </c>
      <c r="AQ97" s="20" t="str">
        <f t="shared" si="25"/>
        <v/>
      </c>
    </row>
    <row r="98" spans="1:43" ht="18" customHeight="1" x14ac:dyDescent="0.35">
      <c r="A98" s="14"/>
      <c r="B98" s="14"/>
      <c r="C98" s="15"/>
      <c r="D98" s="16" t="str">
        <f>IF(HorizontalReportTable[[#This Row],[MPS Name]]="","",IFERROR(_xlfn.XLOOKUP(HorizontalReportTable[[#This Row],[MPS Name]],'Service ID'!$C$2:$C$185,'Service ID'!$D$2:$D$185,""),""))</f>
        <v/>
      </c>
      <c r="E98" s="15"/>
      <c r="F98" s="14"/>
      <c r="H98" s="21"/>
      <c r="I98" s="22"/>
      <c r="J98" s="14"/>
      <c r="K98" s="18"/>
      <c r="L98" s="14"/>
      <c r="M98" s="18"/>
      <c r="N98" s="14"/>
      <c r="O98" s="14"/>
      <c r="P98" s="14"/>
      <c r="Q98" s="14"/>
      <c r="R98" s="14"/>
      <c r="S98" s="14"/>
      <c r="T98" s="14"/>
      <c r="U98" s="14"/>
      <c r="V98" s="14"/>
      <c r="W98" s="14"/>
      <c r="X98" s="18"/>
      <c r="Y98" s="14"/>
      <c r="Z98" s="19" t="b">
        <v>0</v>
      </c>
      <c r="AA98" s="14"/>
      <c r="AB98" s="19" t="b">
        <v>0</v>
      </c>
      <c r="AC98" s="20" t="str">
        <f>IF(COUNTA($A98:$C98,$E98:$Y98,$AA98)=0,"",IF(AND($A98&lt;&gt;"",$B98&lt;&gt;"",$C98&lt;&gt;"",$D98&lt;&gt;"",LEN(TRIM($E98))&gt;0,LEN(TRIM($F98))&gt;0,LEN(TRIM($G98))&gt;0,LEN(TRIM($H98))&gt;0,ISNUMBER($I98),$I98&gt;=DATE(2027,1,1),COUNTIFS('Service List'!$A$2:$A$188,$A98,'Service List'!$B$2:$B$188,$B98,'Service List'!$C$2:$C$188,$C98,'Service List'!$D$2:$D$188,$D98)&gt;0),"Complete","Action required"))</f>
        <v/>
      </c>
      <c r="AD98" s="20" t="str">
        <f t="shared" si="13"/>
        <v/>
      </c>
      <c r="AE98" s="20" t="str">
        <f t="shared" si="14"/>
        <v/>
      </c>
      <c r="AF98" s="20" t="str">
        <f t="shared" si="15"/>
        <v/>
      </c>
      <c r="AG98" s="20" t="str">
        <f t="shared" si="16"/>
        <v/>
      </c>
      <c r="AH98" s="20" t="str">
        <f t="shared" si="17"/>
        <v/>
      </c>
      <c r="AI98" s="20" t="str">
        <f t="shared" si="18"/>
        <v/>
      </c>
      <c r="AJ98" s="20" t="str" cm="1">
        <f t="array" ref="AJ98">IF(COUNTA($A98:$C98,$E98:$Y98,$AA98)=0,"",IF(AND(LEN(TRIM($V98))&gt;0,SUMPRODUCT(($N$4:$T$4=$V98)*($N98:$T98="Yes"))&gt;0),"Complete","Action required"))</f>
        <v/>
      </c>
      <c r="AK98" s="20" t="str">
        <f t="shared" si="19"/>
        <v/>
      </c>
      <c r="AL98" s="20" t="str">
        <f t="shared" si="20"/>
        <v/>
      </c>
      <c r="AM98" s="20" t="str">
        <f t="shared" si="21"/>
        <v/>
      </c>
      <c r="AN98" s="20" t="str">
        <f t="shared" si="22"/>
        <v/>
      </c>
      <c r="AO98" s="20" t="str">
        <f t="shared" si="23"/>
        <v/>
      </c>
      <c r="AP98" s="20" t="str">
        <f t="shared" si="24"/>
        <v/>
      </c>
      <c r="AQ98" s="20" t="str">
        <f t="shared" si="25"/>
        <v/>
      </c>
    </row>
    <row r="99" spans="1:43" ht="18" customHeight="1" x14ac:dyDescent="0.35">
      <c r="A99" s="14"/>
      <c r="B99" s="14"/>
      <c r="C99" s="15"/>
      <c r="D99" s="16" t="str">
        <f>IF(HorizontalReportTable[[#This Row],[MPS Name]]="","",IFERROR(_xlfn.XLOOKUP(HorizontalReportTable[[#This Row],[MPS Name]],'Service ID'!$C$2:$C$185,'Service ID'!$D$2:$D$185,""),""))</f>
        <v/>
      </c>
      <c r="E99" s="15"/>
      <c r="F99" s="14"/>
      <c r="H99" s="21"/>
      <c r="I99" s="22"/>
      <c r="J99" s="14"/>
      <c r="K99" s="18"/>
      <c r="L99" s="14"/>
      <c r="M99" s="18"/>
      <c r="N99" s="14"/>
      <c r="O99" s="14"/>
      <c r="P99" s="14"/>
      <c r="Q99" s="14"/>
      <c r="R99" s="14"/>
      <c r="S99" s="14"/>
      <c r="T99" s="14"/>
      <c r="U99" s="14"/>
      <c r="V99" s="14"/>
      <c r="W99" s="14"/>
      <c r="X99" s="18"/>
      <c r="Y99" s="14"/>
      <c r="Z99" s="19" t="b">
        <v>0</v>
      </c>
      <c r="AA99" s="14"/>
      <c r="AB99" s="19" t="b">
        <v>0</v>
      </c>
      <c r="AC99" s="20" t="str">
        <f>IF(COUNTA($A99:$C99,$E99:$Y99,$AA99)=0,"",IF(AND($A99&lt;&gt;"",$B99&lt;&gt;"",$C99&lt;&gt;"",$D99&lt;&gt;"",LEN(TRIM($E99))&gt;0,LEN(TRIM($F99))&gt;0,LEN(TRIM($G99))&gt;0,LEN(TRIM($H99))&gt;0,ISNUMBER($I99),$I99&gt;=DATE(2027,1,1),COUNTIFS('Service List'!$A$2:$A$188,$A99,'Service List'!$B$2:$B$188,$B99,'Service List'!$C$2:$C$188,$C99,'Service List'!$D$2:$D$188,$D99)&gt;0),"Complete","Action required"))</f>
        <v/>
      </c>
      <c r="AD99" s="20" t="str">
        <f t="shared" si="13"/>
        <v/>
      </c>
      <c r="AE99" s="20" t="str">
        <f t="shared" si="14"/>
        <v/>
      </c>
      <c r="AF99" s="20" t="str">
        <f t="shared" si="15"/>
        <v/>
      </c>
      <c r="AG99" s="20" t="str">
        <f t="shared" si="16"/>
        <v/>
      </c>
      <c r="AH99" s="20" t="str">
        <f t="shared" si="17"/>
        <v/>
      </c>
      <c r="AI99" s="20" t="str">
        <f t="shared" si="18"/>
        <v/>
      </c>
      <c r="AJ99" s="20" t="str" cm="1">
        <f t="array" ref="AJ99">IF(COUNTA($A99:$C99,$E99:$Y99,$AA99)=0,"",IF(AND(LEN(TRIM($V99))&gt;0,SUMPRODUCT(($N$4:$T$4=$V99)*($N99:$T99="Yes"))&gt;0),"Complete","Action required"))</f>
        <v/>
      </c>
      <c r="AK99" s="20" t="str">
        <f t="shared" si="19"/>
        <v/>
      </c>
      <c r="AL99" s="20" t="str">
        <f t="shared" si="20"/>
        <v/>
      </c>
      <c r="AM99" s="20" t="str">
        <f t="shared" si="21"/>
        <v/>
      </c>
      <c r="AN99" s="20" t="str">
        <f t="shared" si="22"/>
        <v/>
      </c>
      <c r="AO99" s="20" t="str">
        <f t="shared" si="23"/>
        <v/>
      </c>
      <c r="AP99" s="20" t="str">
        <f t="shared" si="24"/>
        <v/>
      </c>
      <c r="AQ99" s="20" t="str">
        <f t="shared" si="25"/>
        <v/>
      </c>
    </row>
    <row r="100" spans="1:43" ht="18" customHeight="1" x14ac:dyDescent="0.35">
      <c r="A100" s="14"/>
      <c r="B100" s="14"/>
      <c r="C100" s="15"/>
      <c r="D100" s="16" t="str">
        <f>IF(HorizontalReportTable[[#This Row],[MPS Name]]="","",IFERROR(_xlfn.XLOOKUP(HorizontalReportTable[[#This Row],[MPS Name]],'Service ID'!$C$2:$C$185,'Service ID'!$D$2:$D$185,""),""))</f>
        <v/>
      </c>
      <c r="E100" s="15"/>
      <c r="F100" s="14"/>
      <c r="H100" s="21"/>
      <c r="I100" s="22"/>
      <c r="J100" s="14"/>
      <c r="K100" s="18"/>
      <c r="L100" s="14"/>
      <c r="M100" s="18"/>
      <c r="N100" s="14"/>
      <c r="O100" s="14"/>
      <c r="P100" s="14"/>
      <c r="Q100" s="14"/>
      <c r="R100" s="14"/>
      <c r="S100" s="14"/>
      <c r="T100" s="14"/>
      <c r="U100" s="14"/>
      <c r="V100" s="14"/>
      <c r="W100" s="14"/>
      <c r="X100" s="18"/>
      <c r="Y100" s="14"/>
      <c r="Z100" s="19" t="b">
        <v>0</v>
      </c>
      <c r="AA100" s="14"/>
      <c r="AB100" s="19" t="b">
        <v>0</v>
      </c>
      <c r="AC100" s="20" t="str">
        <f>IF(COUNTA($A100:$C100,$E100:$Y100,$AA100)=0,"",IF(AND($A100&lt;&gt;"",$B100&lt;&gt;"",$C100&lt;&gt;"",$D100&lt;&gt;"",LEN(TRIM($E100))&gt;0,LEN(TRIM($F100))&gt;0,LEN(TRIM($G100))&gt;0,LEN(TRIM($H100))&gt;0,ISNUMBER($I100),$I100&gt;=DATE(2027,1,1),COUNTIFS('Service List'!$A$2:$A$188,$A100,'Service List'!$B$2:$B$188,$B100,'Service List'!$C$2:$C$188,$C100,'Service List'!$D$2:$D$188,$D100)&gt;0),"Complete","Action required"))</f>
        <v/>
      </c>
      <c r="AD100" s="20" t="str">
        <f t="shared" si="13"/>
        <v/>
      </c>
      <c r="AE100" s="20" t="str">
        <f t="shared" si="14"/>
        <v/>
      </c>
      <c r="AF100" s="20" t="str">
        <f t="shared" si="15"/>
        <v/>
      </c>
      <c r="AG100" s="20" t="str">
        <f t="shared" si="16"/>
        <v/>
      </c>
      <c r="AH100" s="20" t="str">
        <f t="shared" si="17"/>
        <v/>
      </c>
      <c r="AI100" s="20" t="str">
        <f t="shared" si="18"/>
        <v/>
      </c>
      <c r="AJ100" s="20" t="str" cm="1">
        <f t="array" ref="AJ100">IF(COUNTA($A100:$C100,$E100:$Y100,$AA100)=0,"",IF(AND(LEN(TRIM($V100))&gt;0,SUMPRODUCT(($N$4:$T$4=$V100)*($N100:$T100="Yes"))&gt;0),"Complete","Action required"))</f>
        <v/>
      </c>
      <c r="AK100" s="20" t="str">
        <f t="shared" si="19"/>
        <v/>
      </c>
      <c r="AL100" s="20" t="str">
        <f t="shared" si="20"/>
        <v/>
      </c>
      <c r="AM100" s="20" t="str">
        <f t="shared" si="21"/>
        <v/>
      </c>
      <c r="AN100" s="20" t="str">
        <f t="shared" si="22"/>
        <v/>
      </c>
      <c r="AO100" s="20" t="str">
        <f t="shared" si="23"/>
        <v/>
      </c>
      <c r="AP100" s="20" t="str">
        <f t="shared" si="24"/>
        <v/>
      </c>
      <c r="AQ100" s="20" t="str">
        <f t="shared" si="25"/>
        <v/>
      </c>
    </row>
    <row r="101" spans="1:43" ht="18" customHeight="1" x14ac:dyDescent="0.35">
      <c r="A101" s="14"/>
      <c r="B101" s="14"/>
      <c r="C101" s="15"/>
      <c r="D101" s="16" t="str">
        <f>IF(HorizontalReportTable[[#This Row],[MPS Name]]="","",IFERROR(_xlfn.XLOOKUP(HorizontalReportTable[[#This Row],[MPS Name]],'Service ID'!$C$2:$C$185,'Service ID'!$D$2:$D$185,""),""))</f>
        <v/>
      </c>
      <c r="E101" s="15"/>
      <c r="F101" s="14"/>
      <c r="H101" s="21"/>
      <c r="I101" s="22"/>
      <c r="J101" s="14"/>
      <c r="K101" s="18"/>
      <c r="L101" s="14"/>
      <c r="M101" s="18"/>
      <c r="N101" s="14"/>
      <c r="O101" s="14"/>
      <c r="P101" s="14"/>
      <c r="Q101" s="14"/>
      <c r="R101" s="14"/>
      <c r="S101" s="14"/>
      <c r="T101" s="14"/>
      <c r="U101" s="14"/>
      <c r="V101" s="14"/>
      <c r="W101" s="14"/>
      <c r="X101" s="18"/>
      <c r="Y101" s="14"/>
      <c r="Z101" s="19" t="b">
        <v>0</v>
      </c>
      <c r="AA101" s="14"/>
      <c r="AB101" s="19" t="b">
        <v>0</v>
      </c>
      <c r="AC101" s="20" t="str">
        <f>IF(COUNTA($A101:$C101,$E101:$Y101,$AA101)=0,"",IF(AND($A101&lt;&gt;"",$B101&lt;&gt;"",$C101&lt;&gt;"",$D101&lt;&gt;"",LEN(TRIM($E101))&gt;0,LEN(TRIM($F101))&gt;0,LEN(TRIM($G101))&gt;0,LEN(TRIM($H101))&gt;0,ISNUMBER($I101),$I101&gt;=DATE(2027,1,1),COUNTIFS('Service List'!$A$2:$A$188,$A101,'Service List'!$B$2:$B$188,$B101,'Service List'!$C$2:$C$188,$C101,'Service List'!$D$2:$D$188,$D101)&gt;0),"Complete","Action required"))</f>
        <v/>
      </c>
      <c r="AD101" s="20" t="str">
        <f t="shared" si="13"/>
        <v/>
      </c>
      <c r="AE101" s="20" t="str">
        <f t="shared" si="14"/>
        <v/>
      </c>
      <c r="AF101" s="20" t="str">
        <f t="shared" si="15"/>
        <v/>
      </c>
      <c r="AG101" s="20" t="str">
        <f t="shared" si="16"/>
        <v/>
      </c>
      <c r="AH101" s="20" t="str">
        <f t="shared" si="17"/>
        <v/>
      </c>
      <c r="AI101" s="20" t="str">
        <f t="shared" si="18"/>
        <v/>
      </c>
      <c r="AJ101" s="20" t="str" cm="1">
        <f t="array" ref="AJ101">IF(COUNTA($A101:$C101,$E101:$Y101,$AA101)=0,"",IF(AND(LEN(TRIM($V101))&gt;0,SUMPRODUCT(($N$4:$T$4=$V101)*($N101:$T101="Yes"))&gt;0),"Complete","Action required"))</f>
        <v/>
      </c>
      <c r="AK101" s="20" t="str">
        <f t="shared" si="19"/>
        <v/>
      </c>
      <c r="AL101" s="20" t="str">
        <f t="shared" si="20"/>
        <v/>
      </c>
      <c r="AM101" s="20" t="str">
        <f t="shared" si="21"/>
        <v/>
      </c>
      <c r="AN101" s="20" t="str">
        <f t="shared" si="22"/>
        <v/>
      </c>
      <c r="AO101" s="20" t="str">
        <f t="shared" si="23"/>
        <v/>
      </c>
      <c r="AP101" s="20" t="str">
        <f t="shared" si="24"/>
        <v/>
      </c>
      <c r="AQ101" s="20" t="str">
        <f t="shared" si="25"/>
        <v/>
      </c>
    </row>
    <row r="102" spans="1:43" ht="18" customHeight="1" x14ac:dyDescent="0.35">
      <c r="A102" s="14"/>
      <c r="B102" s="14"/>
      <c r="C102" s="15"/>
      <c r="D102" s="16" t="str">
        <f>IF(HorizontalReportTable[[#This Row],[MPS Name]]="","",IFERROR(_xlfn.XLOOKUP(HorizontalReportTable[[#This Row],[MPS Name]],'Service ID'!$C$2:$C$185,'Service ID'!$D$2:$D$185,""),""))</f>
        <v/>
      </c>
      <c r="E102" s="15"/>
      <c r="F102" s="14"/>
      <c r="H102" s="21"/>
      <c r="I102" s="22"/>
      <c r="J102" s="14"/>
      <c r="K102" s="18"/>
      <c r="L102" s="14"/>
      <c r="M102" s="18"/>
      <c r="N102" s="14"/>
      <c r="O102" s="14"/>
      <c r="P102" s="14"/>
      <c r="Q102" s="14"/>
      <c r="R102" s="14"/>
      <c r="S102" s="14"/>
      <c r="T102" s="14"/>
      <c r="U102" s="14"/>
      <c r="V102" s="14"/>
      <c r="W102" s="14"/>
      <c r="X102" s="18"/>
      <c r="Y102" s="14"/>
      <c r="Z102" s="19" t="b">
        <v>0</v>
      </c>
      <c r="AA102" s="14"/>
      <c r="AB102" s="19" t="b">
        <v>0</v>
      </c>
      <c r="AC102" s="20" t="str">
        <f>IF(COUNTA($A102:$C102,$E102:$Y102,$AA102)=0,"",IF(AND($A102&lt;&gt;"",$B102&lt;&gt;"",$C102&lt;&gt;"",$D102&lt;&gt;"",LEN(TRIM($E102))&gt;0,LEN(TRIM($F102))&gt;0,LEN(TRIM($G102))&gt;0,LEN(TRIM($H102))&gt;0,ISNUMBER($I102),$I102&gt;=DATE(2027,1,1),COUNTIFS('Service List'!$A$2:$A$188,$A102,'Service List'!$B$2:$B$188,$B102,'Service List'!$C$2:$C$188,$C102,'Service List'!$D$2:$D$188,$D102)&gt;0),"Complete","Action required"))</f>
        <v/>
      </c>
      <c r="AD102" s="20" t="str">
        <f t="shared" si="13"/>
        <v/>
      </c>
      <c r="AE102" s="20" t="str">
        <f t="shared" si="14"/>
        <v/>
      </c>
      <c r="AF102" s="20" t="str">
        <f t="shared" si="15"/>
        <v/>
      </c>
      <c r="AG102" s="20" t="str">
        <f t="shared" si="16"/>
        <v/>
      </c>
      <c r="AH102" s="20" t="str">
        <f t="shared" si="17"/>
        <v/>
      </c>
      <c r="AI102" s="20" t="str">
        <f t="shared" si="18"/>
        <v/>
      </c>
      <c r="AJ102" s="20" t="str" cm="1">
        <f t="array" ref="AJ102">IF(COUNTA($A102:$C102,$E102:$Y102,$AA102)=0,"",IF(AND(LEN(TRIM($V102))&gt;0,SUMPRODUCT(($N$4:$T$4=$V102)*($N102:$T102="Yes"))&gt;0),"Complete","Action required"))</f>
        <v/>
      </c>
      <c r="AK102" s="20" t="str">
        <f t="shared" si="19"/>
        <v/>
      </c>
      <c r="AL102" s="20" t="str">
        <f t="shared" si="20"/>
        <v/>
      </c>
      <c r="AM102" s="20" t="str">
        <f t="shared" si="21"/>
        <v/>
      </c>
      <c r="AN102" s="20" t="str">
        <f t="shared" si="22"/>
        <v/>
      </c>
      <c r="AO102" s="20" t="str">
        <f t="shared" si="23"/>
        <v/>
      </c>
      <c r="AP102" s="20" t="str">
        <f t="shared" si="24"/>
        <v/>
      </c>
      <c r="AQ102" s="20" t="str">
        <f t="shared" si="25"/>
        <v/>
      </c>
    </row>
    <row r="103" spans="1:43" ht="18" customHeight="1" x14ac:dyDescent="0.35">
      <c r="A103" s="14"/>
      <c r="B103" s="14"/>
      <c r="C103" s="15"/>
      <c r="D103" s="16" t="str">
        <f>IF(HorizontalReportTable[[#This Row],[MPS Name]]="","",IFERROR(_xlfn.XLOOKUP(HorizontalReportTable[[#This Row],[MPS Name]],'Service ID'!$C$2:$C$185,'Service ID'!$D$2:$D$185,""),""))</f>
        <v/>
      </c>
      <c r="E103" s="15"/>
      <c r="F103" s="14"/>
      <c r="H103" s="21"/>
      <c r="I103" s="22"/>
      <c r="J103" s="14"/>
      <c r="K103" s="18"/>
      <c r="L103" s="14"/>
      <c r="M103" s="18"/>
      <c r="N103" s="14"/>
      <c r="O103" s="14"/>
      <c r="P103" s="14"/>
      <c r="Q103" s="14"/>
      <c r="R103" s="14"/>
      <c r="S103" s="14"/>
      <c r="T103" s="14"/>
      <c r="U103" s="14"/>
      <c r="V103" s="14"/>
      <c r="W103" s="14"/>
      <c r="X103" s="18"/>
      <c r="Y103" s="14"/>
      <c r="Z103" s="19" t="b">
        <v>0</v>
      </c>
      <c r="AA103" s="14"/>
      <c r="AB103" s="19" t="b">
        <v>0</v>
      </c>
      <c r="AC103" s="20" t="str">
        <f>IF(COUNTA($A103:$C103,$E103:$Y103,$AA103)=0,"",IF(AND($A103&lt;&gt;"",$B103&lt;&gt;"",$C103&lt;&gt;"",$D103&lt;&gt;"",LEN(TRIM($E103))&gt;0,LEN(TRIM($F103))&gt;0,LEN(TRIM($G103))&gt;0,LEN(TRIM($H103))&gt;0,ISNUMBER($I103),$I103&gt;=DATE(2027,1,1),COUNTIFS('Service List'!$A$2:$A$188,$A103,'Service List'!$B$2:$B$188,$B103,'Service List'!$C$2:$C$188,$C103,'Service List'!$D$2:$D$188,$D103)&gt;0),"Complete","Action required"))</f>
        <v/>
      </c>
      <c r="AD103" s="20" t="str">
        <f t="shared" si="13"/>
        <v/>
      </c>
      <c r="AE103" s="20" t="str">
        <f t="shared" si="14"/>
        <v/>
      </c>
      <c r="AF103" s="20" t="str">
        <f t="shared" si="15"/>
        <v/>
      </c>
      <c r="AG103" s="20" t="str">
        <f t="shared" si="16"/>
        <v/>
      </c>
      <c r="AH103" s="20" t="str">
        <f t="shared" si="17"/>
        <v/>
      </c>
      <c r="AI103" s="20" t="str">
        <f t="shared" si="18"/>
        <v/>
      </c>
      <c r="AJ103" s="20" t="str" cm="1">
        <f t="array" ref="AJ103">IF(COUNTA($A103:$C103,$E103:$Y103,$AA103)=0,"",IF(AND(LEN(TRIM($V103))&gt;0,SUMPRODUCT(($N$4:$T$4=$V103)*($N103:$T103="Yes"))&gt;0),"Complete","Action required"))</f>
        <v/>
      </c>
      <c r="AK103" s="20" t="str">
        <f t="shared" si="19"/>
        <v/>
      </c>
      <c r="AL103" s="20" t="str">
        <f t="shared" si="20"/>
        <v/>
      </c>
      <c r="AM103" s="20" t="str">
        <f t="shared" si="21"/>
        <v/>
      </c>
      <c r="AN103" s="20" t="str">
        <f t="shared" si="22"/>
        <v/>
      </c>
      <c r="AO103" s="20" t="str">
        <f t="shared" si="23"/>
        <v/>
      </c>
      <c r="AP103" s="20" t="str">
        <f t="shared" si="24"/>
        <v/>
      </c>
      <c r="AQ103" s="20" t="str">
        <f t="shared" si="25"/>
        <v/>
      </c>
    </row>
    <row r="104" spans="1:43" ht="18" customHeight="1" x14ac:dyDescent="0.35">
      <c r="A104" s="14"/>
      <c r="B104" s="14"/>
      <c r="C104" s="15"/>
      <c r="D104" s="16" t="str">
        <f>IF(HorizontalReportTable[[#This Row],[MPS Name]]="","",IFERROR(_xlfn.XLOOKUP(HorizontalReportTable[[#This Row],[MPS Name]],'Service ID'!$C$2:$C$185,'Service ID'!$D$2:$D$185,""),""))</f>
        <v/>
      </c>
      <c r="E104" s="15"/>
      <c r="F104" s="14"/>
      <c r="H104" s="21"/>
      <c r="I104" s="22"/>
      <c r="J104" s="14"/>
      <c r="K104" s="18"/>
      <c r="L104" s="14"/>
      <c r="M104" s="18"/>
      <c r="N104" s="14"/>
      <c r="O104" s="14"/>
      <c r="P104" s="14"/>
      <c r="Q104" s="14"/>
      <c r="R104" s="14"/>
      <c r="S104" s="14"/>
      <c r="T104" s="14"/>
      <c r="U104" s="14"/>
      <c r="V104" s="14"/>
      <c r="W104" s="14"/>
      <c r="X104" s="18"/>
      <c r="Y104" s="14"/>
      <c r="Z104" s="19" t="b">
        <v>0</v>
      </c>
      <c r="AA104" s="14"/>
      <c r="AB104" s="19" t="b">
        <v>0</v>
      </c>
      <c r="AC104" s="20" t="str">
        <f>IF(COUNTA($A104:$C104,$E104:$Y104,$AA104)=0,"",IF(AND($A104&lt;&gt;"",$B104&lt;&gt;"",$C104&lt;&gt;"",$D104&lt;&gt;"",LEN(TRIM($E104))&gt;0,LEN(TRIM($F104))&gt;0,LEN(TRIM($G104))&gt;0,LEN(TRIM($H104))&gt;0,ISNUMBER($I104),$I104&gt;=DATE(2027,1,1),COUNTIFS('Service List'!$A$2:$A$188,$A104,'Service List'!$B$2:$B$188,$B104,'Service List'!$C$2:$C$188,$C104,'Service List'!$D$2:$D$188,$D104)&gt;0),"Complete","Action required"))</f>
        <v/>
      </c>
      <c r="AD104" s="20" t="str">
        <f t="shared" si="13"/>
        <v/>
      </c>
      <c r="AE104" s="20" t="str">
        <f t="shared" si="14"/>
        <v/>
      </c>
      <c r="AF104" s="20" t="str">
        <f t="shared" si="15"/>
        <v/>
      </c>
      <c r="AG104" s="20" t="str">
        <f t="shared" si="16"/>
        <v/>
      </c>
      <c r="AH104" s="20" t="str">
        <f t="shared" si="17"/>
        <v/>
      </c>
      <c r="AI104" s="20" t="str">
        <f t="shared" si="18"/>
        <v/>
      </c>
      <c r="AJ104" s="20" t="str" cm="1">
        <f t="array" ref="AJ104">IF(COUNTA($A104:$C104,$E104:$Y104,$AA104)=0,"",IF(AND(LEN(TRIM($V104))&gt;0,SUMPRODUCT(($N$4:$T$4=$V104)*($N104:$T104="Yes"))&gt;0),"Complete","Action required"))</f>
        <v/>
      </c>
      <c r="AK104" s="20" t="str">
        <f t="shared" si="19"/>
        <v/>
      </c>
      <c r="AL104" s="20" t="str">
        <f t="shared" si="20"/>
        <v/>
      </c>
      <c r="AM104" s="20" t="str">
        <f t="shared" si="21"/>
        <v/>
      </c>
      <c r="AN104" s="20" t="str">
        <f t="shared" si="22"/>
        <v/>
      </c>
      <c r="AO104" s="20" t="str">
        <f t="shared" si="23"/>
        <v/>
      </c>
      <c r="AP104" s="20" t="str">
        <f t="shared" si="24"/>
        <v/>
      </c>
      <c r="AQ104" s="20" t="str">
        <f t="shared" si="25"/>
        <v/>
      </c>
    </row>
    <row r="105" spans="1:43" ht="18" customHeight="1" x14ac:dyDescent="0.35">
      <c r="A105" s="14"/>
      <c r="B105" s="14"/>
      <c r="C105" s="15"/>
      <c r="D105" s="16" t="str">
        <f>IF(HorizontalReportTable[[#This Row],[MPS Name]]="","",IFERROR(_xlfn.XLOOKUP(HorizontalReportTable[[#This Row],[MPS Name]],'Service ID'!$C$2:$C$185,'Service ID'!$D$2:$D$185,""),""))</f>
        <v/>
      </c>
      <c r="E105" s="15"/>
      <c r="F105" s="14"/>
      <c r="H105" s="21"/>
      <c r="I105" s="22"/>
      <c r="J105" s="14"/>
      <c r="K105" s="18"/>
      <c r="L105" s="14"/>
      <c r="M105" s="18"/>
      <c r="N105" s="14"/>
      <c r="O105" s="14"/>
      <c r="P105" s="14"/>
      <c r="Q105" s="14"/>
      <c r="R105" s="14"/>
      <c r="S105" s="14"/>
      <c r="T105" s="14"/>
      <c r="U105" s="14"/>
      <c r="V105" s="14"/>
      <c r="W105" s="14"/>
      <c r="X105" s="18"/>
      <c r="Y105" s="14"/>
      <c r="Z105" s="19" t="b">
        <v>0</v>
      </c>
      <c r="AA105" s="14"/>
      <c r="AB105" s="19" t="b">
        <v>0</v>
      </c>
      <c r="AC105" s="20" t="str">
        <f>IF(COUNTA($A105:$C105,$E105:$Y105,$AA105)=0,"",IF(AND($A105&lt;&gt;"",$B105&lt;&gt;"",$C105&lt;&gt;"",$D105&lt;&gt;"",LEN(TRIM($E105))&gt;0,LEN(TRIM($F105))&gt;0,LEN(TRIM($G105))&gt;0,LEN(TRIM($H105))&gt;0,ISNUMBER($I105),$I105&gt;=DATE(2027,1,1),COUNTIFS('Service List'!$A$2:$A$188,$A105,'Service List'!$B$2:$B$188,$B105,'Service List'!$C$2:$C$188,$C105,'Service List'!$D$2:$D$188,$D105)&gt;0),"Complete","Action required"))</f>
        <v/>
      </c>
      <c r="AD105" s="20" t="str">
        <f t="shared" si="13"/>
        <v/>
      </c>
      <c r="AE105" s="20" t="str">
        <f t="shared" si="14"/>
        <v/>
      </c>
      <c r="AF105" s="20" t="str">
        <f t="shared" si="15"/>
        <v/>
      </c>
      <c r="AG105" s="20" t="str">
        <f t="shared" si="16"/>
        <v/>
      </c>
      <c r="AH105" s="20" t="str">
        <f t="shared" si="17"/>
        <v/>
      </c>
      <c r="AI105" s="20" t="str">
        <f t="shared" si="18"/>
        <v/>
      </c>
      <c r="AJ105" s="20" t="str" cm="1">
        <f t="array" ref="AJ105">IF(COUNTA($A105:$C105,$E105:$Y105,$AA105)=0,"",IF(AND(LEN(TRIM($V105))&gt;0,SUMPRODUCT(($N$4:$T$4=$V105)*($N105:$T105="Yes"))&gt;0),"Complete","Action required"))</f>
        <v/>
      </c>
      <c r="AK105" s="20" t="str">
        <f t="shared" si="19"/>
        <v/>
      </c>
      <c r="AL105" s="20" t="str">
        <f t="shared" si="20"/>
        <v/>
      </c>
      <c r="AM105" s="20" t="str">
        <f t="shared" si="21"/>
        <v/>
      </c>
      <c r="AN105" s="20" t="str">
        <f t="shared" si="22"/>
        <v/>
      </c>
      <c r="AO105" s="20" t="str">
        <f t="shared" si="23"/>
        <v/>
      </c>
      <c r="AP105" s="20" t="str">
        <f t="shared" si="24"/>
        <v/>
      </c>
      <c r="AQ105" s="20" t="str">
        <f t="shared" si="25"/>
        <v/>
      </c>
    </row>
    <row r="106" spans="1:43" ht="18" customHeight="1" x14ac:dyDescent="0.35">
      <c r="A106" s="14"/>
      <c r="B106" s="14"/>
      <c r="C106" s="15"/>
      <c r="D106" s="16" t="str">
        <f>IF(HorizontalReportTable[[#This Row],[MPS Name]]="","",IFERROR(_xlfn.XLOOKUP(HorizontalReportTable[[#This Row],[MPS Name]],'Service ID'!$C$2:$C$185,'Service ID'!$D$2:$D$185,""),""))</f>
        <v/>
      </c>
      <c r="E106" s="15"/>
      <c r="F106" s="14"/>
      <c r="H106" s="21"/>
      <c r="I106" s="22"/>
      <c r="J106" s="14"/>
      <c r="K106" s="18"/>
      <c r="L106" s="14"/>
      <c r="M106" s="18"/>
      <c r="N106" s="14"/>
      <c r="O106" s="14"/>
      <c r="P106" s="14"/>
      <c r="Q106" s="14"/>
      <c r="R106" s="14"/>
      <c r="S106" s="14"/>
      <c r="T106" s="14"/>
      <c r="U106" s="14"/>
      <c r="V106" s="14"/>
      <c r="W106" s="14"/>
      <c r="X106" s="18"/>
      <c r="Y106" s="14"/>
      <c r="Z106" s="19" t="b">
        <v>0</v>
      </c>
      <c r="AA106" s="14"/>
      <c r="AB106" s="19" t="b">
        <v>0</v>
      </c>
      <c r="AC106" s="20" t="str">
        <f>IF(COUNTA($A106:$C106,$E106:$Y106,$AA106)=0,"",IF(AND($A106&lt;&gt;"",$B106&lt;&gt;"",$C106&lt;&gt;"",$D106&lt;&gt;"",LEN(TRIM($E106))&gt;0,LEN(TRIM($F106))&gt;0,LEN(TRIM($G106))&gt;0,LEN(TRIM($H106))&gt;0,ISNUMBER($I106),$I106&gt;=DATE(2027,1,1),COUNTIFS('Service List'!$A$2:$A$188,$A106,'Service List'!$B$2:$B$188,$B106,'Service List'!$C$2:$C$188,$C106,'Service List'!$D$2:$D$188,$D106)&gt;0),"Complete","Action required"))</f>
        <v/>
      </c>
      <c r="AD106" s="20" t="str">
        <f t="shared" si="13"/>
        <v/>
      </c>
      <c r="AE106" s="20" t="str">
        <f t="shared" si="14"/>
        <v/>
      </c>
      <c r="AF106" s="20" t="str">
        <f t="shared" si="15"/>
        <v/>
      </c>
      <c r="AG106" s="20" t="str">
        <f t="shared" si="16"/>
        <v/>
      </c>
      <c r="AH106" s="20" t="str">
        <f t="shared" si="17"/>
        <v/>
      </c>
      <c r="AI106" s="20" t="str">
        <f t="shared" si="18"/>
        <v/>
      </c>
      <c r="AJ106" s="20" t="str" cm="1">
        <f t="array" ref="AJ106">IF(COUNTA($A106:$C106,$E106:$Y106,$AA106)=0,"",IF(AND(LEN(TRIM($V106))&gt;0,SUMPRODUCT(($N$4:$T$4=$V106)*($N106:$T106="Yes"))&gt;0),"Complete","Action required"))</f>
        <v/>
      </c>
      <c r="AK106" s="20" t="str">
        <f t="shared" si="19"/>
        <v/>
      </c>
      <c r="AL106" s="20" t="str">
        <f t="shared" si="20"/>
        <v/>
      </c>
      <c r="AM106" s="20" t="str">
        <f t="shared" si="21"/>
        <v/>
      </c>
      <c r="AN106" s="20" t="str">
        <f t="shared" si="22"/>
        <v/>
      </c>
      <c r="AO106" s="20" t="str">
        <f t="shared" si="23"/>
        <v/>
      </c>
      <c r="AP106" s="20" t="str">
        <f t="shared" si="24"/>
        <v/>
      </c>
      <c r="AQ106" s="20" t="str">
        <f t="shared" si="25"/>
        <v/>
      </c>
    </row>
    <row r="107" spans="1:43" ht="18" customHeight="1" x14ac:dyDescent="0.35">
      <c r="A107" s="14"/>
      <c r="B107" s="14"/>
      <c r="C107" s="15"/>
      <c r="D107" s="16" t="str">
        <f>IF(HorizontalReportTable[[#This Row],[MPS Name]]="","",IFERROR(_xlfn.XLOOKUP(HorizontalReportTable[[#This Row],[MPS Name]],'Service ID'!$C$2:$C$185,'Service ID'!$D$2:$D$185,""),""))</f>
        <v/>
      </c>
      <c r="E107" s="15"/>
      <c r="F107" s="14"/>
      <c r="H107" s="21"/>
      <c r="I107" s="22"/>
      <c r="J107" s="14"/>
      <c r="K107" s="18"/>
      <c r="L107" s="14"/>
      <c r="M107" s="18"/>
      <c r="N107" s="14"/>
      <c r="O107" s="14"/>
      <c r="P107" s="14"/>
      <c r="Q107" s="14"/>
      <c r="R107" s="14"/>
      <c r="S107" s="14"/>
      <c r="T107" s="14"/>
      <c r="U107" s="14"/>
      <c r="V107" s="14"/>
      <c r="W107" s="14"/>
      <c r="X107" s="18"/>
      <c r="Y107" s="14"/>
      <c r="Z107" s="19" t="b">
        <v>0</v>
      </c>
      <c r="AA107" s="14"/>
      <c r="AB107" s="19" t="b">
        <v>0</v>
      </c>
      <c r="AC107" s="20" t="str">
        <f>IF(COUNTA($A107:$C107,$E107:$Y107,$AA107)=0,"",IF(AND($A107&lt;&gt;"",$B107&lt;&gt;"",$C107&lt;&gt;"",$D107&lt;&gt;"",LEN(TRIM($E107))&gt;0,LEN(TRIM($F107))&gt;0,LEN(TRIM($G107))&gt;0,LEN(TRIM($H107))&gt;0,ISNUMBER($I107),$I107&gt;=DATE(2027,1,1),COUNTIFS('Service List'!$A$2:$A$188,$A107,'Service List'!$B$2:$B$188,$B107,'Service List'!$C$2:$C$188,$C107,'Service List'!$D$2:$D$188,$D107)&gt;0),"Complete","Action required"))</f>
        <v/>
      </c>
      <c r="AD107" s="20" t="str">
        <f t="shared" si="13"/>
        <v/>
      </c>
      <c r="AE107" s="20" t="str">
        <f t="shared" si="14"/>
        <v/>
      </c>
      <c r="AF107" s="20" t="str">
        <f t="shared" si="15"/>
        <v/>
      </c>
      <c r="AG107" s="20" t="str">
        <f t="shared" si="16"/>
        <v/>
      </c>
      <c r="AH107" s="20" t="str">
        <f t="shared" si="17"/>
        <v/>
      </c>
      <c r="AI107" s="20" t="str">
        <f t="shared" si="18"/>
        <v/>
      </c>
      <c r="AJ107" s="20" t="str" cm="1">
        <f t="array" ref="AJ107">IF(COUNTA($A107:$C107,$E107:$Y107,$AA107)=0,"",IF(AND(LEN(TRIM($V107))&gt;0,SUMPRODUCT(($N$4:$T$4=$V107)*($N107:$T107="Yes"))&gt;0),"Complete","Action required"))</f>
        <v/>
      </c>
      <c r="AK107" s="20" t="str">
        <f t="shared" si="19"/>
        <v/>
      </c>
      <c r="AL107" s="20" t="str">
        <f t="shared" si="20"/>
        <v/>
      </c>
      <c r="AM107" s="20" t="str">
        <f t="shared" si="21"/>
        <v/>
      </c>
      <c r="AN107" s="20" t="str">
        <f t="shared" si="22"/>
        <v/>
      </c>
      <c r="AO107" s="20" t="str">
        <f t="shared" si="23"/>
        <v/>
      </c>
      <c r="AP107" s="20" t="str">
        <f t="shared" si="24"/>
        <v/>
      </c>
      <c r="AQ107" s="20" t="str">
        <f t="shared" si="25"/>
        <v/>
      </c>
    </row>
    <row r="108" spans="1:43" ht="18" customHeight="1" x14ac:dyDescent="0.35">
      <c r="A108" s="14"/>
      <c r="B108" s="14"/>
      <c r="C108" s="15"/>
      <c r="D108" s="16" t="str">
        <f>IF(HorizontalReportTable[[#This Row],[MPS Name]]="","",IFERROR(_xlfn.XLOOKUP(HorizontalReportTable[[#This Row],[MPS Name]],'Service ID'!$C$2:$C$185,'Service ID'!$D$2:$D$185,""),""))</f>
        <v/>
      </c>
      <c r="E108" s="15"/>
      <c r="F108" s="14"/>
      <c r="H108" s="21"/>
      <c r="I108" s="22"/>
      <c r="J108" s="14"/>
      <c r="K108" s="18"/>
      <c r="L108" s="14"/>
      <c r="M108" s="18"/>
      <c r="N108" s="14"/>
      <c r="O108" s="14"/>
      <c r="P108" s="14"/>
      <c r="Q108" s="14"/>
      <c r="R108" s="14"/>
      <c r="S108" s="14"/>
      <c r="T108" s="14"/>
      <c r="U108" s="14"/>
      <c r="V108" s="14"/>
      <c r="W108" s="14"/>
      <c r="X108" s="18"/>
      <c r="Y108" s="14"/>
      <c r="Z108" s="19" t="b">
        <v>0</v>
      </c>
      <c r="AA108" s="14"/>
      <c r="AB108" s="19" t="b">
        <v>0</v>
      </c>
      <c r="AC108" s="20" t="str">
        <f>IF(COUNTA($A108:$C108,$E108:$Y108,$AA108)=0,"",IF(AND($A108&lt;&gt;"",$B108&lt;&gt;"",$C108&lt;&gt;"",$D108&lt;&gt;"",LEN(TRIM($E108))&gt;0,LEN(TRIM($F108))&gt;0,LEN(TRIM($G108))&gt;0,LEN(TRIM($H108))&gt;0,ISNUMBER($I108),$I108&gt;=DATE(2027,1,1),COUNTIFS('Service List'!$A$2:$A$188,$A108,'Service List'!$B$2:$B$188,$B108,'Service List'!$C$2:$C$188,$C108,'Service List'!$D$2:$D$188,$D108)&gt;0),"Complete","Action required"))</f>
        <v/>
      </c>
      <c r="AD108" s="20" t="str">
        <f t="shared" si="13"/>
        <v/>
      </c>
      <c r="AE108" s="20" t="str">
        <f t="shared" si="14"/>
        <v/>
      </c>
      <c r="AF108" s="20" t="str">
        <f t="shared" si="15"/>
        <v/>
      </c>
      <c r="AG108" s="20" t="str">
        <f t="shared" si="16"/>
        <v/>
      </c>
      <c r="AH108" s="20" t="str">
        <f t="shared" si="17"/>
        <v/>
      </c>
      <c r="AI108" s="20" t="str">
        <f t="shared" si="18"/>
        <v/>
      </c>
      <c r="AJ108" s="20" t="str" cm="1">
        <f t="array" ref="AJ108">IF(COUNTA($A108:$C108,$E108:$Y108,$AA108)=0,"",IF(AND(LEN(TRIM($V108))&gt;0,SUMPRODUCT(($N$4:$T$4=$V108)*($N108:$T108="Yes"))&gt;0),"Complete","Action required"))</f>
        <v/>
      </c>
      <c r="AK108" s="20" t="str">
        <f t="shared" si="19"/>
        <v/>
      </c>
      <c r="AL108" s="20" t="str">
        <f t="shared" si="20"/>
        <v/>
      </c>
      <c r="AM108" s="20" t="str">
        <f t="shared" si="21"/>
        <v/>
      </c>
      <c r="AN108" s="20" t="str">
        <f t="shared" si="22"/>
        <v/>
      </c>
      <c r="AO108" s="20" t="str">
        <f t="shared" si="23"/>
        <v/>
      </c>
      <c r="AP108" s="20" t="str">
        <f t="shared" si="24"/>
        <v/>
      </c>
      <c r="AQ108" s="20" t="str">
        <f t="shared" si="25"/>
        <v/>
      </c>
    </row>
    <row r="109" spans="1:43" ht="18" customHeight="1" x14ac:dyDescent="0.35">
      <c r="A109" s="14"/>
      <c r="B109" s="14"/>
      <c r="C109" s="15"/>
      <c r="D109" s="16" t="str">
        <f>IF(HorizontalReportTable[[#This Row],[MPS Name]]="","",IFERROR(_xlfn.XLOOKUP(HorizontalReportTable[[#This Row],[MPS Name]],'Service ID'!$C$2:$C$185,'Service ID'!$D$2:$D$185,""),""))</f>
        <v/>
      </c>
      <c r="E109" s="15"/>
      <c r="F109" s="14"/>
      <c r="H109" s="21"/>
      <c r="I109" s="22"/>
      <c r="J109" s="14"/>
      <c r="K109" s="18"/>
      <c r="L109" s="14"/>
      <c r="M109" s="18"/>
      <c r="N109" s="14"/>
      <c r="O109" s="14"/>
      <c r="P109" s="14"/>
      <c r="Q109" s="14"/>
      <c r="R109" s="14"/>
      <c r="S109" s="14"/>
      <c r="T109" s="14"/>
      <c r="U109" s="14"/>
      <c r="V109" s="14"/>
      <c r="W109" s="14"/>
      <c r="X109" s="18"/>
      <c r="Y109" s="14"/>
      <c r="Z109" s="19" t="b">
        <v>0</v>
      </c>
      <c r="AA109" s="14"/>
      <c r="AB109" s="19" t="b">
        <v>0</v>
      </c>
      <c r="AC109" s="20" t="str">
        <f>IF(COUNTA($A109:$C109,$E109:$Y109,$AA109)=0,"",IF(AND($A109&lt;&gt;"",$B109&lt;&gt;"",$C109&lt;&gt;"",$D109&lt;&gt;"",LEN(TRIM($E109))&gt;0,LEN(TRIM($F109))&gt;0,LEN(TRIM($G109))&gt;0,LEN(TRIM($H109))&gt;0,ISNUMBER($I109),$I109&gt;=DATE(2027,1,1),COUNTIFS('Service List'!$A$2:$A$188,$A109,'Service List'!$B$2:$B$188,$B109,'Service List'!$C$2:$C$188,$C109,'Service List'!$D$2:$D$188,$D109)&gt;0),"Complete","Action required"))</f>
        <v/>
      </c>
      <c r="AD109" s="20" t="str">
        <f t="shared" si="13"/>
        <v/>
      </c>
      <c r="AE109" s="20" t="str">
        <f t="shared" si="14"/>
        <v/>
      </c>
      <c r="AF109" s="20" t="str">
        <f t="shared" si="15"/>
        <v/>
      </c>
      <c r="AG109" s="20" t="str">
        <f t="shared" si="16"/>
        <v/>
      </c>
      <c r="AH109" s="20" t="str">
        <f t="shared" si="17"/>
        <v/>
      </c>
      <c r="AI109" s="20" t="str">
        <f t="shared" si="18"/>
        <v/>
      </c>
      <c r="AJ109" s="20" t="str" cm="1">
        <f t="array" ref="AJ109">IF(COUNTA($A109:$C109,$E109:$Y109,$AA109)=0,"",IF(AND(LEN(TRIM($V109))&gt;0,SUMPRODUCT(($N$4:$T$4=$V109)*($N109:$T109="Yes"))&gt;0),"Complete","Action required"))</f>
        <v/>
      </c>
      <c r="AK109" s="20" t="str">
        <f t="shared" si="19"/>
        <v/>
      </c>
      <c r="AL109" s="20" t="str">
        <f t="shared" si="20"/>
        <v/>
      </c>
      <c r="AM109" s="20" t="str">
        <f t="shared" si="21"/>
        <v/>
      </c>
      <c r="AN109" s="20" t="str">
        <f t="shared" si="22"/>
        <v/>
      </c>
      <c r="AO109" s="20" t="str">
        <f t="shared" si="23"/>
        <v/>
      </c>
      <c r="AP109" s="20" t="str">
        <f t="shared" si="24"/>
        <v/>
      </c>
      <c r="AQ109" s="20" t="str">
        <f t="shared" si="25"/>
        <v/>
      </c>
    </row>
    <row r="110" spans="1:43" ht="18" customHeight="1" x14ac:dyDescent="0.35">
      <c r="A110" s="14"/>
      <c r="B110" s="14"/>
      <c r="C110" s="15"/>
      <c r="D110" s="16" t="str">
        <f>IF(HorizontalReportTable[[#This Row],[MPS Name]]="","",IFERROR(_xlfn.XLOOKUP(HorizontalReportTable[[#This Row],[MPS Name]],'Service ID'!$C$2:$C$185,'Service ID'!$D$2:$D$185,""),""))</f>
        <v/>
      </c>
      <c r="E110" s="15"/>
      <c r="F110" s="14"/>
      <c r="H110" s="21"/>
      <c r="I110" s="22"/>
      <c r="J110" s="14"/>
      <c r="K110" s="18"/>
      <c r="L110" s="14"/>
      <c r="M110" s="18"/>
      <c r="N110" s="14"/>
      <c r="O110" s="14"/>
      <c r="P110" s="14"/>
      <c r="Q110" s="14"/>
      <c r="R110" s="14"/>
      <c r="S110" s="14"/>
      <c r="T110" s="14"/>
      <c r="U110" s="14"/>
      <c r="V110" s="14"/>
      <c r="W110" s="14"/>
      <c r="X110" s="18"/>
      <c r="Y110" s="14"/>
      <c r="Z110" s="19" t="b">
        <v>0</v>
      </c>
      <c r="AA110" s="14"/>
      <c r="AB110" s="19" t="b">
        <v>0</v>
      </c>
      <c r="AC110" s="20" t="str">
        <f>IF(COUNTA($A110:$C110,$E110:$Y110,$AA110)=0,"",IF(AND($A110&lt;&gt;"",$B110&lt;&gt;"",$C110&lt;&gt;"",$D110&lt;&gt;"",LEN(TRIM($E110))&gt;0,LEN(TRIM($F110))&gt;0,LEN(TRIM($G110))&gt;0,LEN(TRIM($H110))&gt;0,ISNUMBER($I110),$I110&gt;=DATE(2027,1,1),COUNTIFS('Service List'!$A$2:$A$188,$A110,'Service List'!$B$2:$B$188,$B110,'Service List'!$C$2:$C$188,$C110,'Service List'!$D$2:$D$188,$D110)&gt;0),"Complete","Action required"))</f>
        <v/>
      </c>
      <c r="AD110" s="20" t="str">
        <f t="shared" si="13"/>
        <v/>
      </c>
      <c r="AE110" s="20" t="str">
        <f t="shared" si="14"/>
        <v/>
      </c>
      <c r="AF110" s="20" t="str">
        <f t="shared" si="15"/>
        <v/>
      </c>
      <c r="AG110" s="20" t="str">
        <f t="shared" si="16"/>
        <v/>
      </c>
      <c r="AH110" s="20" t="str">
        <f t="shared" si="17"/>
        <v/>
      </c>
      <c r="AI110" s="20" t="str">
        <f t="shared" si="18"/>
        <v/>
      </c>
      <c r="AJ110" s="20" t="str" cm="1">
        <f t="array" ref="AJ110">IF(COUNTA($A110:$C110,$E110:$Y110,$AA110)=0,"",IF(AND(LEN(TRIM($V110))&gt;0,SUMPRODUCT(($N$4:$T$4=$V110)*($N110:$T110="Yes"))&gt;0),"Complete","Action required"))</f>
        <v/>
      </c>
      <c r="AK110" s="20" t="str">
        <f t="shared" si="19"/>
        <v/>
      </c>
      <c r="AL110" s="20" t="str">
        <f t="shared" si="20"/>
        <v/>
      </c>
      <c r="AM110" s="20" t="str">
        <f t="shared" si="21"/>
        <v/>
      </c>
      <c r="AN110" s="20" t="str">
        <f t="shared" si="22"/>
        <v/>
      </c>
      <c r="AO110" s="20" t="str">
        <f t="shared" si="23"/>
        <v/>
      </c>
      <c r="AP110" s="20" t="str">
        <f t="shared" si="24"/>
        <v/>
      </c>
      <c r="AQ110" s="20" t="str">
        <f t="shared" si="25"/>
        <v/>
      </c>
    </row>
    <row r="111" spans="1:43" ht="18" customHeight="1" x14ac:dyDescent="0.35">
      <c r="A111" s="14"/>
      <c r="B111" s="14"/>
      <c r="C111" s="15"/>
      <c r="D111" s="16" t="str">
        <f>IF(HorizontalReportTable[[#This Row],[MPS Name]]="","",IFERROR(_xlfn.XLOOKUP(HorizontalReportTable[[#This Row],[MPS Name]],'Service ID'!$C$2:$C$185,'Service ID'!$D$2:$D$185,""),""))</f>
        <v/>
      </c>
      <c r="E111" s="15"/>
      <c r="F111" s="14"/>
      <c r="H111" s="21"/>
      <c r="I111" s="22"/>
      <c r="J111" s="14"/>
      <c r="K111" s="18"/>
      <c r="L111" s="14"/>
      <c r="M111" s="18"/>
      <c r="N111" s="14"/>
      <c r="O111" s="14"/>
      <c r="P111" s="14"/>
      <c r="Q111" s="14"/>
      <c r="R111" s="14"/>
      <c r="S111" s="14"/>
      <c r="T111" s="14"/>
      <c r="U111" s="14"/>
      <c r="V111" s="14"/>
      <c r="W111" s="14"/>
      <c r="X111" s="18"/>
      <c r="Y111" s="14"/>
      <c r="Z111" s="19" t="b">
        <v>0</v>
      </c>
      <c r="AA111" s="14"/>
      <c r="AB111" s="19" t="b">
        <v>0</v>
      </c>
      <c r="AC111" s="20" t="str">
        <f>IF(COUNTA($A111:$C111,$E111:$Y111,$AA111)=0,"",IF(AND($A111&lt;&gt;"",$B111&lt;&gt;"",$C111&lt;&gt;"",$D111&lt;&gt;"",LEN(TRIM($E111))&gt;0,LEN(TRIM($F111))&gt;0,LEN(TRIM($G111))&gt;0,LEN(TRIM($H111))&gt;0,ISNUMBER($I111),$I111&gt;=DATE(2027,1,1),COUNTIFS('Service List'!$A$2:$A$188,$A111,'Service List'!$B$2:$B$188,$B111,'Service List'!$C$2:$C$188,$C111,'Service List'!$D$2:$D$188,$D111)&gt;0),"Complete","Action required"))</f>
        <v/>
      </c>
      <c r="AD111" s="20" t="str">
        <f t="shared" si="13"/>
        <v/>
      </c>
      <c r="AE111" s="20" t="str">
        <f t="shared" si="14"/>
        <v/>
      </c>
      <c r="AF111" s="20" t="str">
        <f t="shared" si="15"/>
        <v/>
      </c>
      <c r="AG111" s="20" t="str">
        <f t="shared" si="16"/>
        <v/>
      </c>
      <c r="AH111" s="20" t="str">
        <f t="shared" si="17"/>
        <v/>
      </c>
      <c r="AI111" s="20" t="str">
        <f t="shared" si="18"/>
        <v/>
      </c>
      <c r="AJ111" s="20" t="str" cm="1">
        <f t="array" ref="AJ111">IF(COUNTA($A111:$C111,$E111:$Y111,$AA111)=0,"",IF(AND(LEN(TRIM($V111))&gt;0,SUMPRODUCT(($N$4:$T$4=$V111)*($N111:$T111="Yes"))&gt;0),"Complete","Action required"))</f>
        <v/>
      </c>
      <c r="AK111" s="20" t="str">
        <f t="shared" si="19"/>
        <v/>
      </c>
      <c r="AL111" s="20" t="str">
        <f t="shared" si="20"/>
        <v/>
      </c>
      <c r="AM111" s="20" t="str">
        <f t="shared" si="21"/>
        <v/>
      </c>
      <c r="AN111" s="20" t="str">
        <f t="shared" si="22"/>
        <v/>
      </c>
      <c r="AO111" s="20" t="str">
        <f t="shared" si="23"/>
        <v/>
      </c>
      <c r="AP111" s="20" t="str">
        <f t="shared" si="24"/>
        <v/>
      </c>
      <c r="AQ111" s="20" t="str">
        <f t="shared" si="25"/>
        <v/>
      </c>
    </row>
    <row r="112" spans="1:43" ht="18" customHeight="1" x14ac:dyDescent="0.35">
      <c r="A112" s="14"/>
      <c r="B112" s="14"/>
      <c r="C112" s="15"/>
      <c r="D112" s="16" t="str">
        <f>IF(HorizontalReportTable[[#This Row],[MPS Name]]="","",IFERROR(_xlfn.XLOOKUP(HorizontalReportTable[[#This Row],[MPS Name]],'Service ID'!$C$2:$C$185,'Service ID'!$D$2:$D$185,""),""))</f>
        <v/>
      </c>
      <c r="E112" s="15"/>
      <c r="F112" s="14"/>
      <c r="H112" s="21"/>
      <c r="I112" s="22"/>
      <c r="J112" s="14"/>
      <c r="K112" s="18"/>
      <c r="L112" s="14"/>
      <c r="M112" s="18"/>
      <c r="N112" s="14"/>
      <c r="O112" s="14"/>
      <c r="P112" s="14"/>
      <c r="Q112" s="14"/>
      <c r="R112" s="14"/>
      <c r="S112" s="14"/>
      <c r="T112" s="14"/>
      <c r="U112" s="14"/>
      <c r="V112" s="14"/>
      <c r="W112" s="14"/>
      <c r="X112" s="18"/>
      <c r="Y112" s="14"/>
      <c r="Z112" s="19" t="b">
        <v>0</v>
      </c>
      <c r="AA112" s="14"/>
      <c r="AB112" s="19" t="b">
        <v>0</v>
      </c>
      <c r="AC112" s="20" t="str">
        <f>IF(COUNTA($A112:$C112,$E112:$Y112,$AA112)=0,"",IF(AND($A112&lt;&gt;"",$B112&lt;&gt;"",$C112&lt;&gt;"",$D112&lt;&gt;"",LEN(TRIM($E112))&gt;0,LEN(TRIM($F112))&gt;0,LEN(TRIM($G112))&gt;0,LEN(TRIM($H112))&gt;0,ISNUMBER($I112),$I112&gt;=DATE(2027,1,1),COUNTIFS('Service List'!$A$2:$A$188,$A112,'Service List'!$B$2:$B$188,$B112,'Service List'!$C$2:$C$188,$C112,'Service List'!$D$2:$D$188,$D112)&gt;0),"Complete","Action required"))</f>
        <v/>
      </c>
      <c r="AD112" s="20" t="str">
        <f t="shared" si="13"/>
        <v/>
      </c>
      <c r="AE112" s="20" t="str">
        <f t="shared" si="14"/>
        <v/>
      </c>
      <c r="AF112" s="20" t="str">
        <f t="shared" si="15"/>
        <v/>
      </c>
      <c r="AG112" s="20" t="str">
        <f t="shared" si="16"/>
        <v/>
      </c>
      <c r="AH112" s="20" t="str">
        <f t="shared" si="17"/>
        <v/>
      </c>
      <c r="AI112" s="20" t="str">
        <f t="shared" si="18"/>
        <v/>
      </c>
      <c r="AJ112" s="20" t="str" cm="1">
        <f t="array" ref="AJ112">IF(COUNTA($A112:$C112,$E112:$Y112,$AA112)=0,"",IF(AND(LEN(TRIM($V112))&gt;0,SUMPRODUCT(($N$4:$T$4=$V112)*($N112:$T112="Yes"))&gt;0),"Complete","Action required"))</f>
        <v/>
      </c>
      <c r="AK112" s="20" t="str">
        <f t="shared" si="19"/>
        <v/>
      </c>
      <c r="AL112" s="20" t="str">
        <f t="shared" si="20"/>
        <v/>
      </c>
      <c r="AM112" s="20" t="str">
        <f t="shared" si="21"/>
        <v/>
      </c>
      <c r="AN112" s="20" t="str">
        <f t="shared" si="22"/>
        <v/>
      </c>
      <c r="AO112" s="20" t="str">
        <f t="shared" si="23"/>
        <v/>
      </c>
      <c r="AP112" s="20" t="str">
        <f t="shared" si="24"/>
        <v/>
      </c>
      <c r="AQ112" s="20" t="str">
        <f t="shared" si="25"/>
        <v/>
      </c>
    </row>
    <row r="113" spans="1:43" ht="18" customHeight="1" x14ac:dyDescent="0.35">
      <c r="A113" s="14"/>
      <c r="B113" s="14"/>
      <c r="C113" s="15"/>
      <c r="D113" s="16" t="str">
        <f>IF(HorizontalReportTable[[#This Row],[MPS Name]]="","",IFERROR(_xlfn.XLOOKUP(HorizontalReportTable[[#This Row],[MPS Name]],'Service ID'!$C$2:$C$185,'Service ID'!$D$2:$D$185,""),""))</f>
        <v/>
      </c>
      <c r="E113" s="15"/>
      <c r="F113" s="14"/>
      <c r="H113" s="21"/>
      <c r="I113" s="22"/>
      <c r="J113" s="14"/>
      <c r="K113" s="18"/>
      <c r="L113" s="14"/>
      <c r="M113" s="18"/>
      <c r="N113" s="14"/>
      <c r="O113" s="14"/>
      <c r="P113" s="14"/>
      <c r="Q113" s="14"/>
      <c r="R113" s="14"/>
      <c r="S113" s="14"/>
      <c r="T113" s="14"/>
      <c r="U113" s="14"/>
      <c r="V113" s="14"/>
      <c r="W113" s="14"/>
      <c r="X113" s="18"/>
      <c r="Y113" s="14"/>
      <c r="Z113" s="19" t="b">
        <v>0</v>
      </c>
      <c r="AA113" s="14"/>
      <c r="AB113" s="19" t="b">
        <v>0</v>
      </c>
      <c r="AC113" s="20" t="str">
        <f>IF(COUNTA($A113:$C113,$E113:$Y113,$AA113)=0,"",IF(AND($A113&lt;&gt;"",$B113&lt;&gt;"",$C113&lt;&gt;"",$D113&lt;&gt;"",LEN(TRIM($E113))&gt;0,LEN(TRIM($F113))&gt;0,LEN(TRIM($G113))&gt;0,LEN(TRIM($H113))&gt;0,ISNUMBER($I113),$I113&gt;=DATE(2027,1,1),COUNTIFS('Service List'!$A$2:$A$188,$A113,'Service List'!$B$2:$B$188,$B113,'Service List'!$C$2:$C$188,$C113,'Service List'!$D$2:$D$188,$D113)&gt;0),"Complete","Action required"))</f>
        <v/>
      </c>
      <c r="AD113" s="20" t="str">
        <f t="shared" si="13"/>
        <v/>
      </c>
      <c r="AE113" s="20" t="str">
        <f t="shared" si="14"/>
        <v/>
      </c>
      <c r="AF113" s="20" t="str">
        <f t="shared" si="15"/>
        <v/>
      </c>
      <c r="AG113" s="20" t="str">
        <f t="shared" si="16"/>
        <v/>
      </c>
      <c r="AH113" s="20" t="str">
        <f t="shared" si="17"/>
        <v/>
      </c>
      <c r="AI113" s="20" t="str">
        <f t="shared" si="18"/>
        <v/>
      </c>
      <c r="AJ113" s="20" t="str" cm="1">
        <f t="array" ref="AJ113">IF(COUNTA($A113:$C113,$E113:$Y113,$AA113)=0,"",IF(AND(LEN(TRIM($V113))&gt;0,SUMPRODUCT(($N$4:$T$4=$V113)*($N113:$T113="Yes"))&gt;0),"Complete","Action required"))</f>
        <v/>
      </c>
      <c r="AK113" s="20" t="str">
        <f t="shared" si="19"/>
        <v/>
      </c>
      <c r="AL113" s="20" t="str">
        <f t="shared" si="20"/>
        <v/>
      </c>
      <c r="AM113" s="20" t="str">
        <f t="shared" si="21"/>
        <v/>
      </c>
      <c r="AN113" s="20" t="str">
        <f t="shared" si="22"/>
        <v/>
      </c>
      <c r="AO113" s="20" t="str">
        <f t="shared" si="23"/>
        <v/>
      </c>
      <c r="AP113" s="20" t="str">
        <f t="shared" si="24"/>
        <v/>
      </c>
      <c r="AQ113" s="20" t="str">
        <f t="shared" si="25"/>
        <v/>
      </c>
    </row>
    <row r="114" spans="1:43" ht="18" customHeight="1" x14ac:dyDescent="0.35">
      <c r="A114" s="14"/>
      <c r="B114" s="14"/>
      <c r="C114" s="15"/>
      <c r="D114" s="16" t="str">
        <f>IF(HorizontalReportTable[[#This Row],[MPS Name]]="","",IFERROR(_xlfn.XLOOKUP(HorizontalReportTable[[#This Row],[MPS Name]],'Service ID'!$C$2:$C$185,'Service ID'!$D$2:$D$185,""),""))</f>
        <v/>
      </c>
      <c r="E114" s="15"/>
      <c r="F114" s="14"/>
      <c r="H114" s="21"/>
      <c r="I114" s="22"/>
      <c r="J114" s="14"/>
      <c r="K114" s="18"/>
      <c r="L114" s="14"/>
      <c r="M114" s="18"/>
      <c r="N114" s="14"/>
      <c r="O114" s="14"/>
      <c r="P114" s="14"/>
      <c r="Q114" s="14"/>
      <c r="R114" s="14"/>
      <c r="S114" s="14"/>
      <c r="T114" s="14"/>
      <c r="U114" s="14"/>
      <c r="V114" s="14"/>
      <c r="W114" s="14"/>
      <c r="X114" s="18"/>
      <c r="Y114" s="14"/>
      <c r="Z114" s="19" t="b">
        <v>0</v>
      </c>
      <c r="AA114" s="14"/>
      <c r="AB114" s="19" t="b">
        <v>0</v>
      </c>
      <c r="AC114" s="20" t="str">
        <f>IF(COUNTA($A114:$C114,$E114:$Y114,$AA114)=0,"",IF(AND($A114&lt;&gt;"",$B114&lt;&gt;"",$C114&lt;&gt;"",$D114&lt;&gt;"",LEN(TRIM($E114))&gt;0,LEN(TRIM($F114))&gt;0,LEN(TRIM($G114))&gt;0,LEN(TRIM($H114))&gt;0,ISNUMBER($I114),$I114&gt;=DATE(2027,1,1),COUNTIFS('Service List'!$A$2:$A$188,$A114,'Service List'!$B$2:$B$188,$B114,'Service List'!$C$2:$C$188,$C114,'Service List'!$D$2:$D$188,$D114)&gt;0),"Complete","Action required"))</f>
        <v/>
      </c>
      <c r="AD114" s="20" t="str">
        <f t="shared" si="13"/>
        <v/>
      </c>
      <c r="AE114" s="20" t="str">
        <f t="shared" si="14"/>
        <v/>
      </c>
      <c r="AF114" s="20" t="str">
        <f t="shared" si="15"/>
        <v/>
      </c>
      <c r="AG114" s="20" t="str">
        <f t="shared" si="16"/>
        <v/>
      </c>
      <c r="AH114" s="20" t="str">
        <f t="shared" si="17"/>
        <v/>
      </c>
      <c r="AI114" s="20" t="str">
        <f t="shared" si="18"/>
        <v/>
      </c>
      <c r="AJ114" s="20" t="str" cm="1">
        <f t="array" ref="AJ114">IF(COUNTA($A114:$C114,$E114:$Y114,$AA114)=0,"",IF(AND(LEN(TRIM($V114))&gt;0,SUMPRODUCT(($N$4:$T$4=$V114)*($N114:$T114="Yes"))&gt;0),"Complete","Action required"))</f>
        <v/>
      </c>
      <c r="AK114" s="20" t="str">
        <f t="shared" si="19"/>
        <v/>
      </c>
      <c r="AL114" s="20" t="str">
        <f t="shared" si="20"/>
        <v/>
      </c>
      <c r="AM114" s="20" t="str">
        <f t="shared" si="21"/>
        <v/>
      </c>
      <c r="AN114" s="20" t="str">
        <f t="shared" si="22"/>
        <v/>
      </c>
      <c r="AO114" s="20" t="str">
        <f t="shared" si="23"/>
        <v/>
      </c>
      <c r="AP114" s="20" t="str">
        <f t="shared" si="24"/>
        <v/>
      </c>
      <c r="AQ114" s="20" t="str">
        <f t="shared" si="25"/>
        <v/>
      </c>
    </row>
    <row r="115" spans="1:43" ht="18" customHeight="1" x14ac:dyDescent="0.35">
      <c r="A115" s="14"/>
      <c r="B115" s="14"/>
      <c r="C115" s="15"/>
      <c r="D115" s="16" t="str">
        <f>IF(HorizontalReportTable[[#This Row],[MPS Name]]="","",IFERROR(_xlfn.XLOOKUP(HorizontalReportTable[[#This Row],[MPS Name]],'Service ID'!$C$2:$C$185,'Service ID'!$D$2:$D$185,""),""))</f>
        <v/>
      </c>
      <c r="E115" s="15"/>
      <c r="F115" s="14"/>
      <c r="H115" s="21"/>
      <c r="I115" s="22"/>
      <c r="J115" s="14"/>
      <c r="K115" s="18"/>
      <c r="L115" s="14"/>
      <c r="M115" s="18"/>
      <c r="N115" s="14"/>
      <c r="O115" s="14"/>
      <c r="P115" s="14"/>
      <c r="Q115" s="14"/>
      <c r="R115" s="14"/>
      <c r="S115" s="14"/>
      <c r="T115" s="14"/>
      <c r="U115" s="14"/>
      <c r="V115" s="14"/>
      <c r="W115" s="14"/>
      <c r="X115" s="18"/>
      <c r="Y115" s="14"/>
      <c r="Z115" s="19" t="b">
        <v>0</v>
      </c>
      <c r="AA115" s="14"/>
      <c r="AB115" s="19" t="b">
        <v>0</v>
      </c>
      <c r="AC115" s="20" t="str">
        <f>IF(COUNTA($A115:$C115,$E115:$Y115,$AA115)=0,"",IF(AND($A115&lt;&gt;"",$B115&lt;&gt;"",$C115&lt;&gt;"",$D115&lt;&gt;"",LEN(TRIM($E115))&gt;0,LEN(TRIM($F115))&gt;0,LEN(TRIM($G115))&gt;0,LEN(TRIM($H115))&gt;0,ISNUMBER($I115),$I115&gt;=DATE(2027,1,1),COUNTIFS('Service List'!$A$2:$A$188,$A115,'Service List'!$B$2:$B$188,$B115,'Service List'!$C$2:$C$188,$C115,'Service List'!$D$2:$D$188,$D115)&gt;0),"Complete","Action required"))</f>
        <v/>
      </c>
      <c r="AD115" s="20" t="str">
        <f t="shared" si="13"/>
        <v/>
      </c>
      <c r="AE115" s="20" t="str">
        <f t="shared" si="14"/>
        <v/>
      </c>
      <c r="AF115" s="20" t="str">
        <f t="shared" si="15"/>
        <v/>
      </c>
      <c r="AG115" s="20" t="str">
        <f t="shared" si="16"/>
        <v/>
      </c>
      <c r="AH115" s="20" t="str">
        <f t="shared" si="17"/>
        <v/>
      </c>
      <c r="AI115" s="20" t="str">
        <f t="shared" si="18"/>
        <v/>
      </c>
      <c r="AJ115" s="20" t="str" cm="1">
        <f t="array" ref="AJ115">IF(COUNTA($A115:$C115,$E115:$Y115,$AA115)=0,"",IF(AND(LEN(TRIM($V115))&gt;0,SUMPRODUCT(($N$4:$T$4=$V115)*($N115:$T115="Yes"))&gt;0),"Complete","Action required"))</f>
        <v/>
      </c>
      <c r="AK115" s="20" t="str">
        <f t="shared" si="19"/>
        <v/>
      </c>
      <c r="AL115" s="20" t="str">
        <f t="shared" si="20"/>
        <v/>
      </c>
      <c r="AM115" s="20" t="str">
        <f t="shared" si="21"/>
        <v/>
      </c>
      <c r="AN115" s="20" t="str">
        <f t="shared" si="22"/>
        <v/>
      </c>
      <c r="AO115" s="20" t="str">
        <f t="shared" si="23"/>
        <v/>
      </c>
      <c r="AP115" s="20" t="str">
        <f t="shared" si="24"/>
        <v/>
      </c>
      <c r="AQ115" s="20" t="str">
        <f t="shared" si="25"/>
        <v/>
      </c>
    </row>
    <row r="116" spans="1:43" ht="18" customHeight="1" x14ac:dyDescent="0.35">
      <c r="A116" s="14"/>
      <c r="B116" s="14"/>
      <c r="C116" s="15"/>
      <c r="D116" s="16" t="str">
        <f>IF(HorizontalReportTable[[#This Row],[MPS Name]]="","",IFERROR(_xlfn.XLOOKUP(HorizontalReportTable[[#This Row],[MPS Name]],'Service ID'!$C$2:$C$185,'Service ID'!$D$2:$D$185,""),""))</f>
        <v/>
      </c>
      <c r="E116" s="15"/>
      <c r="F116" s="14"/>
      <c r="H116" s="21"/>
      <c r="I116" s="22"/>
      <c r="J116" s="14"/>
      <c r="K116" s="18"/>
      <c r="L116" s="14"/>
      <c r="M116" s="18"/>
      <c r="N116" s="14"/>
      <c r="O116" s="14"/>
      <c r="P116" s="14"/>
      <c r="Q116" s="14"/>
      <c r="R116" s="14"/>
      <c r="S116" s="14"/>
      <c r="T116" s="14"/>
      <c r="U116" s="14"/>
      <c r="V116" s="14"/>
      <c r="W116" s="14"/>
      <c r="X116" s="18"/>
      <c r="Y116" s="14"/>
      <c r="Z116" s="19" t="b">
        <v>0</v>
      </c>
      <c r="AA116" s="14"/>
      <c r="AB116" s="19" t="b">
        <v>0</v>
      </c>
      <c r="AC116" s="20" t="str">
        <f>IF(COUNTA($A116:$C116,$E116:$Y116,$AA116)=0,"",IF(AND($A116&lt;&gt;"",$B116&lt;&gt;"",$C116&lt;&gt;"",$D116&lt;&gt;"",LEN(TRIM($E116))&gt;0,LEN(TRIM($F116))&gt;0,LEN(TRIM($G116))&gt;0,LEN(TRIM($H116))&gt;0,ISNUMBER($I116),$I116&gt;=DATE(2027,1,1),COUNTIFS('Service List'!$A$2:$A$188,$A116,'Service List'!$B$2:$B$188,$B116,'Service List'!$C$2:$C$188,$C116,'Service List'!$D$2:$D$188,$D116)&gt;0),"Complete","Action required"))</f>
        <v/>
      </c>
      <c r="AD116" s="20" t="str">
        <f t="shared" si="13"/>
        <v/>
      </c>
      <c r="AE116" s="20" t="str">
        <f t="shared" si="14"/>
        <v/>
      </c>
      <c r="AF116" s="20" t="str">
        <f t="shared" si="15"/>
        <v/>
      </c>
      <c r="AG116" s="20" t="str">
        <f t="shared" si="16"/>
        <v/>
      </c>
      <c r="AH116" s="20" t="str">
        <f t="shared" si="17"/>
        <v/>
      </c>
      <c r="AI116" s="20" t="str">
        <f t="shared" si="18"/>
        <v/>
      </c>
      <c r="AJ116" s="20" t="str" cm="1">
        <f t="array" ref="AJ116">IF(COUNTA($A116:$C116,$E116:$Y116,$AA116)=0,"",IF(AND(LEN(TRIM($V116))&gt;0,SUMPRODUCT(($N$4:$T$4=$V116)*($N116:$T116="Yes"))&gt;0),"Complete","Action required"))</f>
        <v/>
      </c>
      <c r="AK116" s="20" t="str">
        <f t="shared" si="19"/>
        <v/>
      </c>
      <c r="AL116" s="20" t="str">
        <f t="shared" si="20"/>
        <v/>
      </c>
      <c r="AM116" s="20" t="str">
        <f t="shared" si="21"/>
        <v/>
      </c>
      <c r="AN116" s="20" t="str">
        <f t="shared" si="22"/>
        <v/>
      </c>
      <c r="AO116" s="20" t="str">
        <f t="shared" si="23"/>
        <v/>
      </c>
      <c r="AP116" s="20" t="str">
        <f t="shared" si="24"/>
        <v/>
      </c>
      <c r="AQ116" s="20" t="str">
        <f t="shared" si="25"/>
        <v/>
      </c>
    </row>
    <row r="117" spans="1:43" ht="18" customHeight="1" x14ac:dyDescent="0.35">
      <c r="A117" s="14"/>
      <c r="B117" s="14"/>
      <c r="C117" s="15"/>
      <c r="D117" s="16" t="str">
        <f>IF(HorizontalReportTable[[#This Row],[MPS Name]]="","",IFERROR(_xlfn.XLOOKUP(HorizontalReportTable[[#This Row],[MPS Name]],'Service ID'!$C$2:$C$185,'Service ID'!$D$2:$D$185,""),""))</f>
        <v/>
      </c>
      <c r="E117" s="15"/>
      <c r="F117" s="14"/>
      <c r="H117" s="21"/>
      <c r="I117" s="22"/>
      <c r="J117" s="14"/>
      <c r="K117" s="18"/>
      <c r="L117" s="14"/>
      <c r="M117" s="18"/>
      <c r="N117" s="14"/>
      <c r="O117" s="14"/>
      <c r="P117" s="14"/>
      <c r="Q117" s="14"/>
      <c r="R117" s="14"/>
      <c r="S117" s="14"/>
      <c r="T117" s="14"/>
      <c r="U117" s="14"/>
      <c r="V117" s="14"/>
      <c r="W117" s="14"/>
      <c r="X117" s="18"/>
      <c r="Y117" s="14"/>
      <c r="Z117" s="19" t="b">
        <v>0</v>
      </c>
      <c r="AA117" s="14"/>
      <c r="AB117" s="19" t="b">
        <v>0</v>
      </c>
      <c r="AC117" s="20" t="str">
        <f>IF(COUNTA($A117:$C117,$E117:$Y117,$AA117)=0,"",IF(AND($A117&lt;&gt;"",$B117&lt;&gt;"",$C117&lt;&gt;"",$D117&lt;&gt;"",LEN(TRIM($E117))&gt;0,LEN(TRIM($F117))&gt;0,LEN(TRIM($G117))&gt;0,LEN(TRIM($H117))&gt;0,ISNUMBER($I117),$I117&gt;=DATE(2027,1,1),COUNTIFS('Service List'!$A$2:$A$188,$A117,'Service List'!$B$2:$B$188,$B117,'Service List'!$C$2:$C$188,$C117,'Service List'!$D$2:$D$188,$D117)&gt;0),"Complete","Action required"))</f>
        <v/>
      </c>
      <c r="AD117" s="20" t="str">
        <f t="shared" si="13"/>
        <v/>
      </c>
      <c r="AE117" s="20" t="str">
        <f t="shared" si="14"/>
        <v/>
      </c>
      <c r="AF117" s="20" t="str">
        <f t="shared" si="15"/>
        <v/>
      </c>
      <c r="AG117" s="20" t="str">
        <f t="shared" si="16"/>
        <v/>
      </c>
      <c r="AH117" s="20" t="str">
        <f t="shared" si="17"/>
        <v/>
      </c>
      <c r="AI117" s="20" t="str">
        <f t="shared" si="18"/>
        <v/>
      </c>
      <c r="AJ117" s="20" t="str" cm="1">
        <f t="array" ref="AJ117">IF(COUNTA($A117:$C117,$E117:$Y117,$AA117)=0,"",IF(AND(LEN(TRIM($V117))&gt;0,SUMPRODUCT(($N$4:$T$4=$V117)*($N117:$T117="Yes"))&gt;0),"Complete","Action required"))</f>
        <v/>
      </c>
      <c r="AK117" s="20" t="str">
        <f t="shared" si="19"/>
        <v/>
      </c>
      <c r="AL117" s="20" t="str">
        <f t="shared" si="20"/>
        <v/>
      </c>
      <c r="AM117" s="20" t="str">
        <f t="shared" si="21"/>
        <v/>
      </c>
      <c r="AN117" s="20" t="str">
        <f t="shared" si="22"/>
        <v/>
      </c>
      <c r="AO117" s="20" t="str">
        <f t="shared" si="23"/>
        <v/>
      </c>
      <c r="AP117" s="20" t="str">
        <f t="shared" si="24"/>
        <v/>
      </c>
      <c r="AQ117" s="20" t="str">
        <f t="shared" si="25"/>
        <v/>
      </c>
    </row>
    <row r="118" spans="1:43" ht="18" customHeight="1" x14ac:dyDescent="0.35">
      <c r="A118" s="14"/>
      <c r="B118" s="14"/>
      <c r="C118" s="15"/>
      <c r="D118" s="16" t="str">
        <f>IF(HorizontalReportTable[[#This Row],[MPS Name]]="","",IFERROR(_xlfn.XLOOKUP(HorizontalReportTable[[#This Row],[MPS Name]],'Service ID'!$C$2:$C$185,'Service ID'!$D$2:$D$185,""),""))</f>
        <v/>
      </c>
      <c r="E118" s="15"/>
      <c r="F118" s="14"/>
      <c r="H118" s="21"/>
      <c r="I118" s="22"/>
      <c r="J118" s="14"/>
      <c r="K118" s="18"/>
      <c r="L118" s="14"/>
      <c r="M118" s="18"/>
      <c r="N118" s="14"/>
      <c r="O118" s="14"/>
      <c r="P118" s="14"/>
      <c r="Q118" s="14"/>
      <c r="R118" s="14"/>
      <c r="S118" s="14"/>
      <c r="T118" s="14"/>
      <c r="U118" s="14"/>
      <c r="V118" s="14"/>
      <c r="W118" s="14"/>
      <c r="X118" s="18"/>
      <c r="Y118" s="14"/>
      <c r="Z118" s="19" t="b">
        <v>0</v>
      </c>
      <c r="AA118" s="14"/>
      <c r="AB118" s="19" t="b">
        <v>0</v>
      </c>
      <c r="AC118" s="20" t="str">
        <f>IF(COUNTA($A118:$C118,$E118:$Y118,$AA118)=0,"",IF(AND($A118&lt;&gt;"",$B118&lt;&gt;"",$C118&lt;&gt;"",$D118&lt;&gt;"",LEN(TRIM($E118))&gt;0,LEN(TRIM($F118))&gt;0,LEN(TRIM($G118))&gt;0,LEN(TRIM($H118))&gt;0,ISNUMBER($I118),$I118&gt;=DATE(2027,1,1),COUNTIFS('Service List'!$A$2:$A$188,$A118,'Service List'!$B$2:$B$188,$B118,'Service List'!$C$2:$C$188,$C118,'Service List'!$D$2:$D$188,$D118)&gt;0),"Complete","Action required"))</f>
        <v/>
      </c>
      <c r="AD118" s="20" t="str">
        <f t="shared" si="13"/>
        <v/>
      </c>
      <c r="AE118" s="20" t="str">
        <f t="shared" si="14"/>
        <v/>
      </c>
      <c r="AF118" s="20" t="str">
        <f t="shared" si="15"/>
        <v/>
      </c>
      <c r="AG118" s="20" t="str">
        <f t="shared" si="16"/>
        <v/>
      </c>
      <c r="AH118" s="20" t="str">
        <f t="shared" si="17"/>
        <v/>
      </c>
      <c r="AI118" s="20" t="str">
        <f t="shared" si="18"/>
        <v/>
      </c>
      <c r="AJ118" s="20" t="str" cm="1">
        <f t="array" ref="AJ118">IF(COUNTA($A118:$C118,$E118:$Y118,$AA118)=0,"",IF(AND(LEN(TRIM($V118))&gt;0,SUMPRODUCT(($N$4:$T$4=$V118)*($N118:$T118="Yes"))&gt;0),"Complete","Action required"))</f>
        <v/>
      </c>
      <c r="AK118" s="20" t="str">
        <f t="shared" si="19"/>
        <v/>
      </c>
      <c r="AL118" s="20" t="str">
        <f t="shared" si="20"/>
        <v/>
      </c>
      <c r="AM118" s="20" t="str">
        <f t="shared" si="21"/>
        <v/>
      </c>
      <c r="AN118" s="20" t="str">
        <f t="shared" si="22"/>
        <v/>
      </c>
      <c r="AO118" s="20" t="str">
        <f t="shared" si="23"/>
        <v/>
      </c>
      <c r="AP118" s="20" t="str">
        <f t="shared" si="24"/>
        <v/>
      </c>
      <c r="AQ118" s="20" t="str">
        <f t="shared" si="25"/>
        <v/>
      </c>
    </row>
    <row r="119" spans="1:43" ht="18" customHeight="1" x14ac:dyDescent="0.35">
      <c r="A119" s="14"/>
      <c r="B119" s="14"/>
      <c r="C119" s="15"/>
      <c r="D119" s="16" t="str">
        <f>IF(HorizontalReportTable[[#This Row],[MPS Name]]="","",IFERROR(_xlfn.XLOOKUP(HorizontalReportTable[[#This Row],[MPS Name]],'Service ID'!$C$2:$C$185,'Service ID'!$D$2:$D$185,""),""))</f>
        <v/>
      </c>
      <c r="E119" s="15"/>
      <c r="F119" s="14"/>
      <c r="H119" s="21"/>
      <c r="I119" s="22"/>
      <c r="J119" s="14"/>
      <c r="K119" s="18"/>
      <c r="L119" s="14"/>
      <c r="M119" s="18"/>
      <c r="N119" s="14"/>
      <c r="O119" s="14"/>
      <c r="P119" s="14"/>
      <c r="Q119" s="14"/>
      <c r="R119" s="14"/>
      <c r="S119" s="14"/>
      <c r="T119" s="14"/>
      <c r="U119" s="14"/>
      <c r="V119" s="14"/>
      <c r="W119" s="14"/>
      <c r="X119" s="18"/>
      <c r="Y119" s="14"/>
      <c r="Z119" s="19" t="b">
        <v>0</v>
      </c>
      <c r="AA119" s="14"/>
      <c r="AB119" s="19" t="b">
        <v>0</v>
      </c>
      <c r="AC119" s="20" t="str">
        <f>IF(COUNTA($A119:$C119,$E119:$Y119,$AA119)=0,"",IF(AND($A119&lt;&gt;"",$B119&lt;&gt;"",$C119&lt;&gt;"",$D119&lt;&gt;"",LEN(TRIM($E119))&gt;0,LEN(TRIM($F119))&gt;0,LEN(TRIM($G119))&gt;0,LEN(TRIM($H119))&gt;0,ISNUMBER($I119),$I119&gt;=DATE(2027,1,1),COUNTIFS('Service List'!$A$2:$A$188,$A119,'Service List'!$B$2:$B$188,$B119,'Service List'!$C$2:$C$188,$C119,'Service List'!$D$2:$D$188,$D119)&gt;0),"Complete","Action required"))</f>
        <v/>
      </c>
      <c r="AD119" s="20" t="str">
        <f t="shared" si="13"/>
        <v/>
      </c>
      <c r="AE119" s="20" t="str">
        <f t="shared" si="14"/>
        <v/>
      </c>
      <c r="AF119" s="20" t="str">
        <f t="shared" si="15"/>
        <v/>
      </c>
      <c r="AG119" s="20" t="str">
        <f t="shared" si="16"/>
        <v/>
      </c>
      <c r="AH119" s="20" t="str">
        <f t="shared" si="17"/>
        <v/>
      </c>
      <c r="AI119" s="20" t="str">
        <f t="shared" si="18"/>
        <v/>
      </c>
      <c r="AJ119" s="20" t="str" cm="1">
        <f t="array" ref="AJ119">IF(COUNTA($A119:$C119,$E119:$Y119,$AA119)=0,"",IF(AND(LEN(TRIM($V119))&gt;0,SUMPRODUCT(($N$4:$T$4=$V119)*($N119:$T119="Yes"))&gt;0),"Complete","Action required"))</f>
        <v/>
      </c>
      <c r="AK119" s="20" t="str">
        <f t="shared" si="19"/>
        <v/>
      </c>
      <c r="AL119" s="20" t="str">
        <f t="shared" si="20"/>
        <v/>
      </c>
      <c r="AM119" s="20" t="str">
        <f t="shared" si="21"/>
        <v/>
      </c>
      <c r="AN119" s="20" t="str">
        <f t="shared" si="22"/>
        <v/>
      </c>
      <c r="AO119" s="20" t="str">
        <f t="shared" si="23"/>
        <v/>
      </c>
      <c r="AP119" s="20" t="str">
        <f t="shared" si="24"/>
        <v/>
      </c>
      <c r="AQ119" s="20" t="str">
        <f t="shared" si="25"/>
        <v/>
      </c>
    </row>
    <row r="120" spans="1:43" ht="18" customHeight="1" x14ac:dyDescent="0.35">
      <c r="A120" s="14"/>
      <c r="B120" s="14"/>
      <c r="C120" s="15"/>
      <c r="D120" s="16" t="str">
        <f>IF(HorizontalReportTable[[#This Row],[MPS Name]]="","",IFERROR(_xlfn.XLOOKUP(HorizontalReportTable[[#This Row],[MPS Name]],'Service ID'!$C$2:$C$185,'Service ID'!$D$2:$D$185,""),""))</f>
        <v/>
      </c>
      <c r="E120" s="15"/>
      <c r="F120" s="14"/>
      <c r="H120" s="21"/>
      <c r="I120" s="22"/>
      <c r="J120" s="14"/>
      <c r="K120" s="18"/>
      <c r="L120" s="14"/>
      <c r="M120" s="18"/>
      <c r="N120" s="14"/>
      <c r="O120" s="14"/>
      <c r="P120" s="14"/>
      <c r="Q120" s="14"/>
      <c r="R120" s="14"/>
      <c r="S120" s="14"/>
      <c r="T120" s="14"/>
      <c r="U120" s="14"/>
      <c r="V120" s="14"/>
      <c r="W120" s="14"/>
      <c r="X120" s="18"/>
      <c r="Y120" s="14"/>
      <c r="Z120" s="19" t="b">
        <v>0</v>
      </c>
      <c r="AA120" s="14"/>
      <c r="AB120" s="19" t="b">
        <v>0</v>
      </c>
      <c r="AC120" s="20" t="str">
        <f>IF(COUNTA($A120:$C120,$E120:$Y120,$AA120)=0,"",IF(AND($A120&lt;&gt;"",$B120&lt;&gt;"",$C120&lt;&gt;"",$D120&lt;&gt;"",LEN(TRIM($E120))&gt;0,LEN(TRIM($F120))&gt;0,LEN(TRIM($G120))&gt;0,LEN(TRIM($H120))&gt;0,ISNUMBER($I120),$I120&gt;=DATE(2027,1,1),COUNTIFS('Service List'!$A$2:$A$188,$A120,'Service List'!$B$2:$B$188,$B120,'Service List'!$C$2:$C$188,$C120,'Service List'!$D$2:$D$188,$D120)&gt;0),"Complete","Action required"))</f>
        <v/>
      </c>
      <c r="AD120" s="20" t="str">
        <f t="shared" si="13"/>
        <v/>
      </c>
      <c r="AE120" s="20" t="str">
        <f t="shared" si="14"/>
        <v/>
      </c>
      <c r="AF120" s="20" t="str">
        <f t="shared" si="15"/>
        <v/>
      </c>
      <c r="AG120" s="20" t="str">
        <f t="shared" si="16"/>
        <v/>
      </c>
      <c r="AH120" s="20" t="str">
        <f t="shared" si="17"/>
        <v/>
      </c>
      <c r="AI120" s="20" t="str">
        <f t="shared" si="18"/>
        <v/>
      </c>
      <c r="AJ120" s="20" t="str" cm="1">
        <f t="array" ref="AJ120">IF(COUNTA($A120:$C120,$E120:$Y120,$AA120)=0,"",IF(AND(LEN(TRIM($V120))&gt;0,SUMPRODUCT(($N$4:$T$4=$V120)*($N120:$T120="Yes"))&gt;0),"Complete","Action required"))</f>
        <v/>
      </c>
      <c r="AK120" s="20" t="str">
        <f t="shared" si="19"/>
        <v/>
      </c>
      <c r="AL120" s="20" t="str">
        <f t="shared" si="20"/>
        <v/>
      </c>
      <c r="AM120" s="20" t="str">
        <f t="shared" si="21"/>
        <v/>
      </c>
      <c r="AN120" s="20" t="str">
        <f t="shared" si="22"/>
        <v/>
      </c>
      <c r="AO120" s="20" t="str">
        <f t="shared" si="23"/>
        <v/>
      </c>
      <c r="AP120" s="20" t="str">
        <f t="shared" si="24"/>
        <v/>
      </c>
      <c r="AQ120" s="20" t="str">
        <f t="shared" si="25"/>
        <v/>
      </c>
    </row>
    <row r="121" spans="1:43" ht="18" customHeight="1" x14ac:dyDescent="0.35">
      <c r="A121" s="14"/>
      <c r="B121" s="14"/>
      <c r="C121" s="15"/>
      <c r="D121" s="16" t="str">
        <f>IF(HorizontalReportTable[[#This Row],[MPS Name]]="","",IFERROR(_xlfn.XLOOKUP(HorizontalReportTable[[#This Row],[MPS Name]],'Service ID'!$C$2:$C$185,'Service ID'!$D$2:$D$185,""),""))</f>
        <v/>
      </c>
      <c r="E121" s="15"/>
      <c r="F121" s="14"/>
      <c r="H121" s="21"/>
      <c r="I121" s="22"/>
      <c r="J121" s="14"/>
      <c r="K121" s="18"/>
      <c r="L121" s="14"/>
      <c r="M121" s="18"/>
      <c r="N121" s="14"/>
      <c r="O121" s="14"/>
      <c r="P121" s="14"/>
      <c r="Q121" s="14"/>
      <c r="R121" s="14"/>
      <c r="S121" s="14"/>
      <c r="T121" s="14"/>
      <c r="U121" s="14"/>
      <c r="V121" s="14"/>
      <c r="W121" s="14"/>
      <c r="X121" s="18"/>
      <c r="Y121" s="14"/>
      <c r="Z121" s="19" t="b">
        <v>0</v>
      </c>
      <c r="AA121" s="14"/>
      <c r="AB121" s="19" t="b">
        <v>0</v>
      </c>
      <c r="AC121" s="20" t="str">
        <f>IF(COUNTA($A121:$C121,$E121:$Y121,$AA121)=0,"",IF(AND($A121&lt;&gt;"",$B121&lt;&gt;"",$C121&lt;&gt;"",$D121&lt;&gt;"",LEN(TRIM($E121))&gt;0,LEN(TRIM($F121))&gt;0,LEN(TRIM($G121))&gt;0,LEN(TRIM($H121))&gt;0,ISNUMBER($I121),$I121&gt;=DATE(2027,1,1),COUNTIFS('Service List'!$A$2:$A$188,$A121,'Service List'!$B$2:$B$188,$B121,'Service List'!$C$2:$C$188,$C121,'Service List'!$D$2:$D$188,$D121)&gt;0),"Complete","Action required"))</f>
        <v/>
      </c>
      <c r="AD121" s="20" t="str">
        <f t="shared" si="13"/>
        <v/>
      </c>
      <c r="AE121" s="20" t="str">
        <f t="shared" si="14"/>
        <v/>
      </c>
      <c r="AF121" s="20" t="str">
        <f t="shared" si="15"/>
        <v/>
      </c>
      <c r="AG121" s="20" t="str">
        <f t="shared" si="16"/>
        <v/>
      </c>
      <c r="AH121" s="20" t="str">
        <f t="shared" si="17"/>
        <v/>
      </c>
      <c r="AI121" s="20" t="str">
        <f t="shared" si="18"/>
        <v/>
      </c>
      <c r="AJ121" s="20" t="str" cm="1">
        <f t="array" ref="AJ121">IF(COUNTA($A121:$C121,$E121:$Y121,$AA121)=0,"",IF(AND(LEN(TRIM($V121))&gt;0,SUMPRODUCT(($N$4:$T$4=$V121)*($N121:$T121="Yes"))&gt;0),"Complete","Action required"))</f>
        <v/>
      </c>
      <c r="AK121" s="20" t="str">
        <f t="shared" si="19"/>
        <v/>
      </c>
      <c r="AL121" s="20" t="str">
        <f t="shared" si="20"/>
        <v/>
      </c>
      <c r="AM121" s="20" t="str">
        <f t="shared" si="21"/>
        <v/>
      </c>
      <c r="AN121" s="20" t="str">
        <f t="shared" si="22"/>
        <v/>
      </c>
      <c r="AO121" s="20" t="str">
        <f t="shared" si="23"/>
        <v/>
      </c>
      <c r="AP121" s="20" t="str">
        <f t="shared" si="24"/>
        <v/>
      </c>
      <c r="AQ121" s="20" t="str">
        <f t="shared" si="25"/>
        <v/>
      </c>
    </row>
    <row r="122" spans="1:43" ht="18" customHeight="1" x14ac:dyDescent="0.35">
      <c r="A122" s="14"/>
      <c r="B122" s="14"/>
      <c r="C122" s="15"/>
      <c r="D122" s="16" t="str">
        <f>IF(HorizontalReportTable[[#This Row],[MPS Name]]="","",IFERROR(_xlfn.XLOOKUP(HorizontalReportTable[[#This Row],[MPS Name]],'Service ID'!$C$2:$C$185,'Service ID'!$D$2:$D$185,""),""))</f>
        <v/>
      </c>
      <c r="E122" s="15"/>
      <c r="F122" s="14"/>
      <c r="H122" s="21"/>
      <c r="I122" s="22"/>
      <c r="J122" s="14"/>
      <c r="K122" s="18"/>
      <c r="L122" s="14"/>
      <c r="M122" s="18"/>
      <c r="N122" s="14"/>
      <c r="O122" s="14"/>
      <c r="P122" s="14"/>
      <c r="Q122" s="14"/>
      <c r="R122" s="14"/>
      <c r="S122" s="14"/>
      <c r="T122" s="14"/>
      <c r="U122" s="14"/>
      <c r="V122" s="14"/>
      <c r="W122" s="14"/>
      <c r="X122" s="18"/>
      <c r="Y122" s="14"/>
      <c r="Z122" s="19" t="b">
        <v>0</v>
      </c>
      <c r="AA122" s="14"/>
      <c r="AB122" s="19" t="b">
        <v>0</v>
      </c>
      <c r="AC122" s="20" t="str">
        <f>IF(COUNTA($A122:$C122,$E122:$Y122,$AA122)=0,"",IF(AND($A122&lt;&gt;"",$B122&lt;&gt;"",$C122&lt;&gt;"",$D122&lt;&gt;"",LEN(TRIM($E122))&gt;0,LEN(TRIM($F122))&gt;0,LEN(TRIM($G122))&gt;0,LEN(TRIM($H122))&gt;0,ISNUMBER($I122),$I122&gt;=DATE(2027,1,1),COUNTIFS('Service List'!$A$2:$A$188,$A122,'Service List'!$B$2:$B$188,$B122,'Service List'!$C$2:$C$188,$C122,'Service List'!$D$2:$D$188,$D122)&gt;0),"Complete","Action required"))</f>
        <v/>
      </c>
      <c r="AD122" s="20" t="str">
        <f t="shared" ref="AD122:AD150" si="26">IF(COUNTA($A122:$C122,$E122:$Y122,$AA122)=0,"",IF(OR($J122="Yes",$J122="No"),"Complete","Action required"))</f>
        <v/>
      </c>
      <c r="AE122" s="20" t="str">
        <f t="shared" ref="AE122:AE150" si="27">IF(COUNTA($A122:$C122,$E122:$Y122,$AA122)=0,"",IF($J122="","Action required",IF($J122="No",IF(ISNUMBER($K122),"Complete","Action required"),IF($J122="Yes",IF($K122="","Complete","Action required"),"Action required"))))</f>
        <v/>
      </c>
      <c r="AF122" s="20" t="str">
        <f t="shared" ref="AF122:AF150" si="28">IF(COUNTA($A122:$C122,$E122:$Y122,$AA122)=0,"",IF(OR($L122="Yes",$L122="No"),"Complete","Action required"))</f>
        <v/>
      </c>
      <c r="AG122" s="20" t="str">
        <f t="shared" ref="AG122:AG150" si="29">IF(COUNTA($A122:$C122,$E122:$Y122,$AA122)=0,"",IF($L122="","Action required",IF($L122="No",IF(ISNUMBER($M122),"Complete","Action required"),IF($L122="Yes",IF($M122="","Complete","Action required"),"Action required"))))</f>
        <v/>
      </c>
      <c r="AH122" s="20" t="str">
        <f t="shared" ref="AH122:AH150" si="30">IF(COUNTA($A122:$C122,$E122:$Y122,$AA122)=0,"",IF(AND(COUNTA($N122:$T122)=7,COUNTIF($N122:$T122,"Yes")&gt;=1,COUNTIF($N122:$T122,"Yes")+COUNTIF($N122:$T122,"No")+COUNTIF($N122:$T122,"Don't know")=7),"Complete","Action required"))</f>
        <v/>
      </c>
      <c r="AI122" s="20" t="str">
        <f t="shared" ref="AI122:AI150" si="31">IF(COUNTA($A122:$C122,$E122:$Y122,$AA122)=0,"",IF($T122="","Action required",IF($T122="Yes",IF(AND(LEN(TRIM($U122))&gt;0,LEN($U122)&lt;=1000),"Complete","Action required"),IF(OR($T122="No",$T122="Don't know"),IF($U122="","Complete","Action required"),"Action required"))))</f>
        <v/>
      </c>
      <c r="AJ122" s="20" t="str" cm="1">
        <f t="array" ref="AJ122">IF(COUNTA($A122:$C122,$E122:$Y122,$AA122)=0,"",IF(AND(LEN(TRIM($V122))&gt;0,SUMPRODUCT(($N$4:$T$4=$V122)*($N122:$T122="Yes"))&gt;0),"Complete","Action required"))</f>
        <v/>
      </c>
      <c r="AK122" s="20" t="str">
        <f t="shared" ref="AK122:AK150" si="32">IF(COUNTA($A122:$C122,$E122:$Y122,$AA122)=0,"",IF(AND(LEN(TRIM($W122))&gt;0,LEN($W122)&lt;=1000),"Complete","Action required"))</f>
        <v/>
      </c>
      <c r="AL122" s="20" t="str">
        <f t="shared" ref="AL122:AL150" si="33">IF(COUNTA($A122:$C122,$E122:$Y122,$AA122)=0,"",IF(AND(ISNUMBER($X122),$X122&gt;=0,$X122&lt;=1440),"Complete","Action required"))</f>
        <v/>
      </c>
      <c r="AM122" s="20" t="str">
        <f t="shared" ref="AM122:AM150" si="34">IF(COUNTA($A122:$C122,$E122:$Y122,$AA122)=0,"",IF(OR($Y122="Yes",$Y122="No"),"Complete","Action required"))</f>
        <v/>
      </c>
      <c r="AN122" s="20" t="str">
        <f t="shared" ref="AN122:AN150" si="35">IF(COUNTA($A122:$C122,$E122:$Y122,$AA122)=0,"",IF($Y122="Yes",IF($Z122=TRUE,"Complete","Action required"),IF($Y122="No",IF($Z122&lt;&gt;TRUE,"Complete","Action required"),"Action required")))</f>
        <v/>
      </c>
      <c r="AO122" s="20" t="str">
        <f t="shared" ref="AO122:AO150" si="36">IF(COUNTA($A122:$C122,$E122:$Y122,$AA122)=0,"",IF($Y122="Yes",IF(AND(ISNUMBER($AA122),$AA122&gt;=0,$AA122&lt;=1440),"Complete","Action required"),IF($Y122="No",IF($AA122="","Complete","Action required"),"Action required")))</f>
        <v/>
      </c>
      <c r="AP122" s="20" t="str">
        <f t="shared" ref="AP122:AP150" si="37">IF(COUNTA($A122:$C122,$E122:$Y122,$AA122)=0,"",IF($AB122=TRUE,"Complete","Action required"))</f>
        <v/>
      </c>
      <c r="AQ122" s="20" t="str">
        <f t="shared" ref="AQ122:AQ150" si="38">IF(COUNTA($A122:$C122,$E122:$Y122,$AA122)=0,"",IF(COUNTIF($AC122:$AP122,"Action required")&gt;0,"Action required",IF(COUNTIF($AC122:$AP122,"Pending")&gt;0,"In progress","Ready to submit")))</f>
        <v/>
      </c>
    </row>
    <row r="123" spans="1:43" ht="18" customHeight="1" x14ac:dyDescent="0.35">
      <c r="A123" s="14"/>
      <c r="B123" s="14"/>
      <c r="C123" s="15"/>
      <c r="D123" s="16" t="str">
        <f>IF(HorizontalReportTable[[#This Row],[MPS Name]]="","",IFERROR(_xlfn.XLOOKUP(HorizontalReportTable[[#This Row],[MPS Name]],'Service ID'!$C$2:$C$185,'Service ID'!$D$2:$D$185,""),""))</f>
        <v/>
      </c>
      <c r="E123" s="15"/>
      <c r="F123" s="14"/>
      <c r="H123" s="21"/>
      <c r="I123" s="22"/>
      <c r="J123" s="14"/>
      <c r="K123" s="18"/>
      <c r="L123" s="14"/>
      <c r="M123" s="18"/>
      <c r="N123" s="14"/>
      <c r="O123" s="14"/>
      <c r="P123" s="14"/>
      <c r="Q123" s="14"/>
      <c r="R123" s="14"/>
      <c r="S123" s="14"/>
      <c r="T123" s="14"/>
      <c r="U123" s="14"/>
      <c r="V123" s="14"/>
      <c r="W123" s="14"/>
      <c r="X123" s="18"/>
      <c r="Y123" s="14"/>
      <c r="Z123" s="19" t="b">
        <v>0</v>
      </c>
      <c r="AA123" s="14"/>
      <c r="AB123" s="19" t="b">
        <v>0</v>
      </c>
      <c r="AC123" s="20" t="str">
        <f>IF(COUNTA($A123:$C123,$E123:$Y123,$AA123)=0,"",IF(AND($A123&lt;&gt;"",$B123&lt;&gt;"",$C123&lt;&gt;"",$D123&lt;&gt;"",LEN(TRIM($E123))&gt;0,LEN(TRIM($F123))&gt;0,LEN(TRIM($G123))&gt;0,LEN(TRIM($H123))&gt;0,ISNUMBER($I123),$I123&gt;=DATE(2027,1,1),COUNTIFS('Service List'!$A$2:$A$188,$A123,'Service List'!$B$2:$B$188,$B123,'Service List'!$C$2:$C$188,$C123,'Service List'!$D$2:$D$188,$D123)&gt;0),"Complete","Action required"))</f>
        <v/>
      </c>
      <c r="AD123" s="20" t="str">
        <f t="shared" si="26"/>
        <v/>
      </c>
      <c r="AE123" s="20" t="str">
        <f t="shared" si="27"/>
        <v/>
      </c>
      <c r="AF123" s="20" t="str">
        <f t="shared" si="28"/>
        <v/>
      </c>
      <c r="AG123" s="20" t="str">
        <f t="shared" si="29"/>
        <v/>
      </c>
      <c r="AH123" s="20" t="str">
        <f t="shared" si="30"/>
        <v/>
      </c>
      <c r="AI123" s="20" t="str">
        <f t="shared" si="31"/>
        <v/>
      </c>
      <c r="AJ123" s="20" t="str" cm="1">
        <f t="array" ref="AJ123">IF(COUNTA($A123:$C123,$E123:$Y123,$AA123)=0,"",IF(AND(LEN(TRIM($V123))&gt;0,SUMPRODUCT(($N$4:$T$4=$V123)*($N123:$T123="Yes"))&gt;0),"Complete","Action required"))</f>
        <v/>
      </c>
      <c r="AK123" s="20" t="str">
        <f t="shared" si="32"/>
        <v/>
      </c>
      <c r="AL123" s="20" t="str">
        <f t="shared" si="33"/>
        <v/>
      </c>
      <c r="AM123" s="20" t="str">
        <f t="shared" si="34"/>
        <v/>
      </c>
      <c r="AN123" s="20" t="str">
        <f t="shared" si="35"/>
        <v/>
      </c>
      <c r="AO123" s="20" t="str">
        <f t="shared" si="36"/>
        <v/>
      </c>
      <c r="AP123" s="20" t="str">
        <f t="shared" si="37"/>
        <v/>
      </c>
      <c r="AQ123" s="20" t="str">
        <f t="shared" si="38"/>
        <v/>
      </c>
    </row>
    <row r="124" spans="1:43" ht="18" customHeight="1" x14ac:dyDescent="0.35">
      <c r="A124" s="14"/>
      <c r="B124" s="14"/>
      <c r="C124" s="15"/>
      <c r="D124" s="16" t="str">
        <f>IF(HorizontalReportTable[[#This Row],[MPS Name]]="","",IFERROR(_xlfn.XLOOKUP(HorizontalReportTable[[#This Row],[MPS Name]],'Service ID'!$C$2:$C$185,'Service ID'!$D$2:$D$185,""),""))</f>
        <v/>
      </c>
      <c r="E124" s="15"/>
      <c r="F124" s="14"/>
      <c r="H124" s="21"/>
      <c r="I124" s="22"/>
      <c r="J124" s="14"/>
      <c r="K124" s="18"/>
      <c r="L124" s="14"/>
      <c r="M124" s="18"/>
      <c r="N124" s="14"/>
      <c r="O124" s="14"/>
      <c r="P124" s="14"/>
      <c r="Q124" s="14"/>
      <c r="R124" s="14"/>
      <c r="S124" s="14"/>
      <c r="T124" s="14"/>
      <c r="U124" s="14"/>
      <c r="V124" s="14"/>
      <c r="W124" s="14"/>
      <c r="X124" s="18"/>
      <c r="Y124" s="14"/>
      <c r="Z124" s="19" t="b">
        <v>0</v>
      </c>
      <c r="AA124" s="14"/>
      <c r="AB124" s="19" t="b">
        <v>0</v>
      </c>
      <c r="AC124" s="20" t="str">
        <f>IF(COUNTA($A124:$C124,$E124:$Y124,$AA124)=0,"",IF(AND($A124&lt;&gt;"",$B124&lt;&gt;"",$C124&lt;&gt;"",$D124&lt;&gt;"",LEN(TRIM($E124))&gt;0,LEN(TRIM($F124))&gt;0,LEN(TRIM($G124))&gt;0,LEN(TRIM($H124))&gt;0,ISNUMBER($I124),$I124&gt;=DATE(2027,1,1),COUNTIFS('Service List'!$A$2:$A$188,$A124,'Service List'!$B$2:$B$188,$B124,'Service List'!$C$2:$C$188,$C124,'Service List'!$D$2:$D$188,$D124)&gt;0),"Complete","Action required"))</f>
        <v/>
      </c>
      <c r="AD124" s="20" t="str">
        <f t="shared" si="26"/>
        <v/>
      </c>
      <c r="AE124" s="20" t="str">
        <f t="shared" si="27"/>
        <v/>
      </c>
      <c r="AF124" s="20" t="str">
        <f t="shared" si="28"/>
        <v/>
      </c>
      <c r="AG124" s="20" t="str">
        <f t="shared" si="29"/>
        <v/>
      </c>
      <c r="AH124" s="20" t="str">
        <f t="shared" si="30"/>
        <v/>
      </c>
      <c r="AI124" s="20" t="str">
        <f t="shared" si="31"/>
        <v/>
      </c>
      <c r="AJ124" s="20" t="str" cm="1">
        <f t="array" ref="AJ124">IF(COUNTA($A124:$C124,$E124:$Y124,$AA124)=0,"",IF(AND(LEN(TRIM($V124))&gt;0,SUMPRODUCT(($N$4:$T$4=$V124)*($N124:$T124="Yes"))&gt;0),"Complete","Action required"))</f>
        <v/>
      </c>
      <c r="AK124" s="20" t="str">
        <f t="shared" si="32"/>
        <v/>
      </c>
      <c r="AL124" s="20" t="str">
        <f t="shared" si="33"/>
        <v/>
      </c>
      <c r="AM124" s="20" t="str">
        <f t="shared" si="34"/>
        <v/>
      </c>
      <c r="AN124" s="20" t="str">
        <f t="shared" si="35"/>
        <v/>
      </c>
      <c r="AO124" s="20" t="str">
        <f t="shared" si="36"/>
        <v/>
      </c>
      <c r="AP124" s="20" t="str">
        <f t="shared" si="37"/>
        <v/>
      </c>
      <c r="AQ124" s="20" t="str">
        <f t="shared" si="38"/>
        <v/>
      </c>
    </row>
    <row r="125" spans="1:43" ht="18" customHeight="1" x14ac:dyDescent="0.35">
      <c r="A125" s="14"/>
      <c r="B125" s="14"/>
      <c r="C125" s="15"/>
      <c r="D125" s="16" t="str">
        <f>IF(HorizontalReportTable[[#This Row],[MPS Name]]="","",IFERROR(_xlfn.XLOOKUP(HorizontalReportTable[[#This Row],[MPS Name]],'Service ID'!$C$2:$C$185,'Service ID'!$D$2:$D$185,""),""))</f>
        <v/>
      </c>
      <c r="E125" s="15"/>
      <c r="F125" s="14"/>
      <c r="H125" s="21"/>
      <c r="I125" s="22"/>
      <c r="J125" s="14"/>
      <c r="K125" s="18"/>
      <c r="L125" s="14"/>
      <c r="M125" s="18"/>
      <c r="N125" s="14"/>
      <c r="O125" s="14"/>
      <c r="P125" s="14"/>
      <c r="Q125" s="14"/>
      <c r="R125" s="14"/>
      <c r="S125" s="14"/>
      <c r="T125" s="14"/>
      <c r="U125" s="14"/>
      <c r="V125" s="14"/>
      <c r="W125" s="14"/>
      <c r="X125" s="18"/>
      <c r="Y125" s="14"/>
      <c r="Z125" s="19" t="b">
        <v>0</v>
      </c>
      <c r="AA125" s="14"/>
      <c r="AB125" s="19" t="b">
        <v>0</v>
      </c>
      <c r="AC125" s="20" t="str">
        <f>IF(COUNTA($A125:$C125,$E125:$Y125,$AA125)=0,"",IF(AND($A125&lt;&gt;"",$B125&lt;&gt;"",$C125&lt;&gt;"",$D125&lt;&gt;"",LEN(TRIM($E125))&gt;0,LEN(TRIM($F125))&gt;0,LEN(TRIM($G125))&gt;0,LEN(TRIM($H125))&gt;0,ISNUMBER($I125),$I125&gt;=DATE(2027,1,1),COUNTIFS('Service List'!$A$2:$A$188,$A125,'Service List'!$B$2:$B$188,$B125,'Service List'!$C$2:$C$188,$C125,'Service List'!$D$2:$D$188,$D125)&gt;0),"Complete","Action required"))</f>
        <v/>
      </c>
      <c r="AD125" s="20" t="str">
        <f t="shared" si="26"/>
        <v/>
      </c>
      <c r="AE125" s="20" t="str">
        <f t="shared" si="27"/>
        <v/>
      </c>
      <c r="AF125" s="20" t="str">
        <f t="shared" si="28"/>
        <v/>
      </c>
      <c r="AG125" s="20" t="str">
        <f t="shared" si="29"/>
        <v/>
      </c>
      <c r="AH125" s="20" t="str">
        <f t="shared" si="30"/>
        <v/>
      </c>
      <c r="AI125" s="20" t="str">
        <f t="shared" si="31"/>
        <v/>
      </c>
      <c r="AJ125" s="20" t="str" cm="1">
        <f t="array" ref="AJ125">IF(COUNTA($A125:$C125,$E125:$Y125,$AA125)=0,"",IF(AND(LEN(TRIM($V125))&gt;0,SUMPRODUCT(($N$4:$T$4=$V125)*($N125:$T125="Yes"))&gt;0),"Complete","Action required"))</f>
        <v/>
      </c>
      <c r="AK125" s="20" t="str">
        <f t="shared" si="32"/>
        <v/>
      </c>
      <c r="AL125" s="20" t="str">
        <f t="shared" si="33"/>
        <v/>
      </c>
      <c r="AM125" s="20" t="str">
        <f t="shared" si="34"/>
        <v/>
      </c>
      <c r="AN125" s="20" t="str">
        <f t="shared" si="35"/>
        <v/>
      </c>
      <c r="AO125" s="20" t="str">
        <f t="shared" si="36"/>
        <v/>
      </c>
      <c r="AP125" s="20" t="str">
        <f t="shared" si="37"/>
        <v/>
      </c>
      <c r="AQ125" s="20" t="str">
        <f t="shared" si="38"/>
        <v/>
      </c>
    </row>
    <row r="126" spans="1:43" ht="18" customHeight="1" x14ac:dyDescent="0.35">
      <c r="A126" s="14"/>
      <c r="B126" s="14"/>
      <c r="C126" s="15"/>
      <c r="D126" s="16" t="str">
        <f>IF(HorizontalReportTable[[#This Row],[MPS Name]]="","",IFERROR(_xlfn.XLOOKUP(HorizontalReportTable[[#This Row],[MPS Name]],'Service ID'!$C$2:$C$185,'Service ID'!$D$2:$D$185,""),""))</f>
        <v/>
      </c>
      <c r="E126" s="15"/>
      <c r="F126" s="14"/>
      <c r="H126" s="21"/>
      <c r="I126" s="22"/>
      <c r="J126" s="14"/>
      <c r="K126" s="18"/>
      <c r="L126" s="14"/>
      <c r="M126" s="18"/>
      <c r="N126" s="14"/>
      <c r="O126" s="14"/>
      <c r="P126" s="14"/>
      <c r="Q126" s="14"/>
      <c r="R126" s="14"/>
      <c r="S126" s="14"/>
      <c r="T126" s="14"/>
      <c r="U126" s="14"/>
      <c r="V126" s="14"/>
      <c r="W126" s="14"/>
      <c r="X126" s="18"/>
      <c r="Y126" s="14"/>
      <c r="Z126" s="19" t="b">
        <v>0</v>
      </c>
      <c r="AA126" s="14"/>
      <c r="AB126" s="19" t="b">
        <v>0</v>
      </c>
      <c r="AC126" s="20" t="str">
        <f>IF(COUNTA($A126:$C126,$E126:$Y126,$AA126)=0,"",IF(AND($A126&lt;&gt;"",$B126&lt;&gt;"",$C126&lt;&gt;"",$D126&lt;&gt;"",LEN(TRIM($E126))&gt;0,LEN(TRIM($F126))&gt;0,LEN(TRIM($G126))&gt;0,LEN(TRIM($H126))&gt;0,ISNUMBER($I126),$I126&gt;=DATE(2027,1,1),COUNTIFS('Service List'!$A$2:$A$188,$A126,'Service List'!$B$2:$B$188,$B126,'Service List'!$C$2:$C$188,$C126,'Service List'!$D$2:$D$188,$D126)&gt;0),"Complete","Action required"))</f>
        <v/>
      </c>
      <c r="AD126" s="20" t="str">
        <f t="shared" si="26"/>
        <v/>
      </c>
      <c r="AE126" s="20" t="str">
        <f t="shared" si="27"/>
        <v/>
      </c>
      <c r="AF126" s="20" t="str">
        <f t="shared" si="28"/>
        <v/>
      </c>
      <c r="AG126" s="20" t="str">
        <f t="shared" si="29"/>
        <v/>
      </c>
      <c r="AH126" s="20" t="str">
        <f t="shared" si="30"/>
        <v/>
      </c>
      <c r="AI126" s="20" t="str">
        <f t="shared" si="31"/>
        <v/>
      </c>
      <c r="AJ126" s="20" t="str" cm="1">
        <f t="array" ref="AJ126">IF(COUNTA($A126:$C126,$E126:$Y126,$AA126)=0,"",IF(AND(LEN(TRIM($V126))&gt;0,SUMPRODUCT(($N$4:$T$4=$V126)*($N126:$T126="Yes"))&gt;0),"Complete","Action required"))</f>
        <v/>
      </c>
      <c r="AK126" s="20" t="str">
        <f t="shared" si="32"/>
        <v/>
      </c>
      <c r="AL126" s="20" t="str">
        <f t="shared" si="33"/>
        <v/>
      </c>
      <c r="AM126" s="20" t="str">
        <f t="shared" si="34"/>
        <v/>
      </c>
      <c r="AN126" s="20" t="str">
        <f t="shared" si="35"/>
        <v/>
      </c>
      <c r="AO126" s="20" t="str">
        <f t="shared" si="36"/>
        <v/>
      </c>
      <c r="AP126" s="20" t="str">
        <f t="shared" si="37"/>
        <v/>
      </c>
      <c r="AQ126" s="20" t="str">
        <f t="shared" si="38"/>
        <v/>
      </c>
    </row>
    <row r="127" spans="1:43" ht="18" customHeight="1" x14ac:dyDescent="0.35">
      <c r="A127" s="14"/>
      <c r="B127" s="14"/>
      <c r="C127" s="15"/>
      <c r="D127" s="16" t="str">
        <f>IF(HorizontalReportTable[[#This Row],[MPS Name]]="","",IFERROR(_xlfn.XLOOKUP(HorizontalReportTable[[#This Row],[MPS Name]],'Service ID'!$C$2:$C$185,'Service ID'!$D$2:$D$185,""),""))</f>
        <v/>
      </c>
      <c r="E127" s="15"/>
      <c r="F127" s="14"/>
      <c r="H127" s="21"/>
      <c r="I127" s="22"/>
      <c r="J127" s="14"/>
      <c r="K127" s="18"/>
      <c r="L127" s="14"/>
      <c r="M127" s="18"/>
      <c r="N127" s="14"/>
      <c r="O127" s="14"/>
      <c r="P127" s="14"/>
      <c r="Q127" s="14"/>
      <c r="R127" s="14"/>
      <c r="S127" s="14"/>
      <c r="T127" s="14"/>
      <c r="U127" s="14"/>
      <c r="V127" s="14"/>
      <c r="W127" s="14"/>
      <c r="X127" s="18"/>
      <c r="Y127" s="14"/>
      <c r="Z127" s="19" t="b">
        <v>0</v>
      </c>
      <c r="AA127" s="14"/>
      <c r="AB127" s="19" t="b">
        <v>0</v>
      </c>
      <c r="AC127" s="20" t="str">
        <f>IF(COUNTA($A127:$C127,$E127:$Y127,$AA127)=0,"",IF(AND($A127&lt;&gt;"",$B127&lt;&gt;"",$C127&lt;&gt;"",$D127&lt;&gt;"",LEN(TRIM($E127))&gt;0,LEN(TRIM($F127))&gt;0,LEN(TRIM($G127))&gt;0,LEN(TRIM($H127))&gt;0,ISNUMBER($I127),$I127&gt;=DATE(2027,1,1),COUNTIFS('Service List'!$A$2:$A$188,$A127,'Service List'!$B$2:$B$188,$B127,'Service List'!$C$2:$C$188,$C127,'Service List'!$D$2:$D$188,$D127)&gt;0),"Complete","Action required"))</f>
        <v/>
      </c>
      <c r="AD127" s="20" t="str">
        <f t="shared" si="26"/>
        <v/>
      </c>
      <c r="AE127" s="20" t="str">
        <f t="shared" si="27"/>
        <v/>
      </c>
      <c r="AF127" s="20" t="str">
        <f t="shared" si="28"/>
        <v/>
      </c>
      <c r="AG127" s="20" t="str">
        <f t="shared" si="29"/>
        <v/>
      </c>
      <c r="AH127" s="20" t="str">
        <f t="shared" si="30"/>
        <v/>
      </c>
      <c r="AI127" s="20" t="str">
        <f t="shared" si="31"/>
        <v/>
      </c>
      <c r="AJ127" s="20" t="str" cm="1">
        <f t="array" ref="AJ127">IF(COUNTA($A127:$C127,$E127:$Y127,$AA127)=0,"",IF(AND(LEN(TRIM($V127))&gt;0,SUMPRODUCT(($N$4:$T$4=$V127)*($N127:$T127="Yes"))&gt;0),"Complete","Action required"))</f>
        <v/>
      </c>
      <c r="AK127" s="20" t="str">
        <f t="shared" si="32"/>
        <v/>
      </c>
      <c r="AL127" s="20" t="str">
        <f t="shared" si="33"/>
        <v/>
      </c>
      <c r="AM127" s="20" t="str">
        <f t="shared" si="34"/>
        <v/>
      </c>
      <c r="AN127" s="20" t="str">
        <f t="shared" si="35"/>
        <v/>
      </c>
      <c r="AO127" s="20" t="str">
        <f t="shared" si="36"/>
        <v/>
      </c>
      <c r="AP127" s="20" t="str">
        <f t="shared" si="37"/>
        <v/>
      </c>
      <c r="AQ127" s="20" t="str">
        <f t="shared" si="38"/>
        <v/>
      </c>
    </row>
    <row r="128" spans="1:43" ht="18" customHeight="1" x14ac:dyDescent="0.35">
      <c r="A128" s="14"/>
      <c r="B128" s="14"/>
      <c r="C128" s="15"/>
      <c r="D128" s="16" t="str">
        <f>IF(HorizontalReportTable[[#This Row],[MPS Name]]="","",IFERROR(_xlfn.XLOOKUP(HorizontalReportTable[[#This Row],[MPS Name]],'Service ID'!$C$2:$C$185,'Service ID'!$D$2:$D$185,""),""))</f>
        <v/>
      </c>
      <c r="E128" s="15"/>
      <c r="F128" s="14"/>
      <c r="H128" s="21"/>
      <c r="I128" s="22"/>
      <c r="J128" s="14"/>
      <c r="K128" s="18"/>
      <c r="L128" s="14"/>
      <c r="M128" s="18"/>
      <c r="N128" s="14"/>
      <c r="O128" s="14"/>
      <c r="P128" s="14"/>
      <c r="Q128" s="14"/>
      <c r="R128" s="14"/>
      <c r="S128" s="14"/>
      <c r="T128" s="14"/>
      <c r="U128" s="14"/>
      <c r="V128" s="14"/>
      <c r="W128" s="14"/>
      <c r="X128" s="18"/>
      <c r="Y128" s="14"/>
      <c r="Z128" s="19" t="b">
        <v>0</v>
      </c>
      <c r="AA128" s="14"/>
      <c r="AB128" s="19" t="b">
        <v>0</v>
      </c>
      <c r="AC128" s="20" t="str">
        <f>IF(COUNTA($A128:$C128,$E128:$Y128,$AA128)=0,"",IF(AND($A128&lt;&gt;"",$B128&lt;&gt;"",$C128&lt;&gt;"",$D128&lt;&gt;"",LEN(TRIM($E128))&gt;0,LEN(TRIM($F128))&gt;0,LEN(TRIM($G128))&gt;0,LEN(TRIM($H128))&gt;0,ISNUMBER($I128),$I128&gt;=DATE(2027,1,1),COUNTIFS('Service List'!$A$2:$A$188,$A128,'Service List'!$B$2:$B$188,$B128,'Service List'!$C$2:$C$188,$C128,'Service List'!$D$2:$D$188,$D128)&gt;0),"Complete","Action required"))</f>
        <v/>
      </c>
      <c r="AD128" s="20" t="str">
        <f t="shared" si="26"/>
        <v/>
      </c>
      <c r="AE128" s="20" t="str">
        <f t="shared" si="27"/>
        <v/>
      </c>
      <c r="AF128" s="20" t="str">
        <f t="shared" si="28"/>
        <v/>
      </c>
      <c r="AG128" s="20" t="str">
        <f t="shared" si="29"/>
        <v/>
      </c>
      <c r="AH128" s="20" t="str">
        <f t="shared" si="30"/>
        <v/>
      </c>
      <c r="AI128" s="20" t="str">
        <f t="shared" si="31"/>
        <v/>
      </c>
      <c r="AJ128" s="20" t="str" cm="1">
        <f t="array" ref="AJ128">IF(COUNTA($A128:$C128,$E128:$Y128,$AA128)=0,"",IF(AND(LEN(TRIM($V128))&gt;0,SUMPRODUCT(($N$4:$T$4=$V128)*($N128:$T128="Yes"))&gt;0),"Complete","Action required"))</f>
        <v/>
      </c>
      <c r="AK128" s="20" t="str">
        <f t="shared" si="32"/>
        <v/>
      </c>
      <c r="AL128" s="20" t="str">
        <f t="shared" si="33"/>
        <v/>
      </c>
      <c r="AM128" s="20" t="str">
        <f t="shared" si="34"/>
        <v/>
      </c>
      <c r="AN128" s="20" t="str">
        <f t="shared" si="35"/>
        <v/>
      </c>
      <c r="AO128" s="20" t="str">
        <f t="shared" si="36"/>
        <v/>
      </c>
      <c r="AP128" s="20" t="str">
        <f t="shared" si="37"/>
        <v/>
      </c>
      <c r="AQ128" s="20" t="str">
        <f t="shared" si="38"/>
        <v/>
      </c>
    </row>
    <row r="129" spans="1:43" ht="18" customHeight="1" x14ac:dyDescent="0.35">
      <c r="A129" s="14"/>
      <c r="B129" s="14"/>
      <c r="C129" s="15"/>
      <c r="D129" s="16" t="str">
        <f>IF(HorizontalReportTable[[#This Row],[MPS Name]]="","",IFERROR(_xlfn.XLOOKUP(HorizontalReportTable[[#This Row],[MPS Name]],'Service ID'!$C$2:$C$185,'Service ID'!$D$2:$D$185,""),""))</f>
        <v/>
      </c>
      <c r="E129" s="15"/>
      <c r="F129" s="14"/>
      <c r="H129" s="21"/>
      <c r="I129" s="22"/>
      <c r="J129" s="14"/>
      <c r="K129" s="18"/>
      <c r="L129" s="14"/>
      <c r="M129" s="18"/>
      <c r="N129" s="14"/>
      <c r="O129" s="14"/>
      <c r="P129" s="14"/>
      <c r="Q129" s="14"/>
      <c r="R129" s="14"/>
      <c r="S129" s="14"/>
      <c r="T129" s="14"/>
      <c r="U129" s="14"/>
      <c r="V129" s="14"/>
      <c r="W129" s="14"/>
      <c r="X129" s="18"/>
      <c r="Y129" s="14"/>
      <c r="Z129" s="19" t="b">
        <v>0</v>
      </c>
      <c r="AA129" s="14"/>
      <c r="AB129" s="19" t="b">
        <v>0</v>
      </c>
      <c r="AC129" s="20" t="str">
        <f>IF(COUNTA($A129:$C129,$E129:$Y129,$AA129)=0,"",IF(AND($A129&lt;&gt;"",$B129&lt;&gt;"",$C129&lt;&gt;"",$D129&lt;&gt;"",LEN(TRIM($E129))&gt;0,LEN(TRIM($F129))&gt;0,LEN(TRIM($G129))&gt;0,LEN(TRIM($H129))&gt;0,ISNUMBER($I129),$I129&gt;=DATE(2027,1,1),COUNTIFS('Service List'!$A$2:$A$188,$A129,'Service List'!$B$2:$B$188,$B129,'Service List'!$C$2:$C$188,$C129,'Service List'!$D$2:$D$188,$D129)&gt;0),"Complete","Action required"))</f>
        <v/>
      </c>
      <c r="AD129" s="20" t="str">
        <f t="shared" si="26"/>
        <v/>
      </c>
      <c r="AE129" s="20" t="str">
        <f t="shared" si="27"/>
        <v/>
      </c>
      <c r="AF129" s="20" t="str">
        <f t="shared" si="28"/>
        <v/>
      </c>
      <c r="AG129" s="20" t="str">
        <f t="shared" si="29"/>
        <v/>
      </c>
      <c r="AH129" s="20" t="str">
        <f t="shared" si="30"/>
        <v/>
      </c>
      <c r="AI129" s="20" t="str">
        <f t="shared" si="31"/>
        <v/>
      </c>
      <c r="AJ129" s="20" t="str" cm="1">
        <f t="array" ref="AJ129">IF(COUNTA($A129:$C129,$E129:$Y129,$AA129)=0,"",IF(AND(LEN(TRIM($V129))&gt;0,SUMPRODUCT(($N$4:$T$4=$V129)*($N129:$T129="Yes"))&gt;0),"Complete","Action required"))</f>
        <v/>
      </c>
      <c r="AK129" s="20" t="str">
        <f t="shared" si="32"/>
        <v/>
      </c>
      <c r="AL129" s="20" t="str">
        <f t="shared" si="33"/>
        <v/>
      </c>
      <c r="AM129" s="20" t="str">
        <f t="shared" si="34"/>
        <v/>
      </c>
      <c r="AN129" s="20" t="str">
        <f t="shared" si="35"/>
        <v/>
      </c>
      <c r="AO129" s="20" t="str">
        <f t="shared" si="36"/>
        <v/>
      </c>
      <c r="AP129" s="20" t="str">
        <f t="shared" si="37"/>
        <v/>
      </c>
      <c r="AQ129" s="20" t="str">
        <f t="shared" si="38"/>
        <v/>
      </c>
    </row>
    <row r="130" spans="1:43" ht="18" customHeight="1" x14ac:dyDescent="0.35">
      <c r="A130" s="14"/>
      <c r="B130" s="14"/>
      <c r="C130" s="15"/>
      <c r="D130" s="16" t="str">
        <f>IF(HorizontalReportTable[[#This Row],[MPS Name]]="","",IFERROR(_xlfn.XLOOKUP(HorizontalReportTable[[#This Row],[MPS Name]],'Service ID'!$C$2:$C$185,'Service ID'!$D$2:$D$185,""),""))</f>
        <v/>
      </c>
      <c r="E130" s="15"/>
      <c r="F130" s="14"/>
      <c r="H130" s="21"/>
      <c r="I130" s="22"/>
      <c r="J130" s="14"/>
      <c r="K130" s="18"/>
      <c r="L130" s="14"/>
      <c r="M130" s="18"/>
      <c r="N130" s="14"/>
      <c r="O130" s="14"/>
      <c r="P130" s="14"/>
      <c r="Q130" s="14"/>
      <c r="R130" s="14"/>
      <c r="S130" s="14"/>
      <c r="T130" s="14"/>
      <c r="U130" s="14"/>
      <c r="V130" s="14"/>
      <c r="W130" s="14"/>
      <c r="X130" s="18"/>
      <c r="Y130" s="14"/>
      <c r="Z130" s="19" t="b">
        <v>0</v>
      </c>
      <c r="AA130" s="14"/>
      <c r="AB130" s="19" t="b">
        <v>0</v>
      </c>
      <c r="AC130" s="20" t="str">
        <f>IF(COUNTA($A130:$C130,$E130:$Y130,$AA130)=0,"",IF(AND($A130&lt;&gt;"",$B130&lt;&gt;"",$C130&lt;&gt;"",$D130&lt;&gt;"",LEN(TRIM($E130))&gt;0,LEN(TRIM($F130))&gt;0,LEN(TRIM($G130))&gt;0,LEN(TRIM($H130))&gt;0,ISNUMBER($I130),$I130&gt;=DATE(2027,1,1),COUNTIFS('Service List'!$A$2:$A$188,$A130,'Service List'!$B$2:$B$188,$B130,'Service List'!$C$2:$C$188,$C130,'Service List'!$D$2:$D$188,$D130)&gt;0),"Complete","Action required"))</f>
        <v/>
      </c>
      <c r="AD130" s="20" t="str">
        <f t="shared" si="26"/>
        <v/>
      </c>
      <c r="AE130" s="20" t="str">
        <f t="shared" si="27"/>
        <v/>
      </c>
      <c r="AF130" s="20" t="str">
        <f t="shared" si="28"/>
        <v/>
      </c>
      <c r="AG130" s="20" t="str">
        <f t="shared" si="29"/>
        <v/>
      </c>
      <c r="AH130" s="20" t="str">
        <f t="shared" si="30"/>
        <v/>
      </c>
      <c r="AI130" s="20" t="str">
        <f t="shared" si="31"/>
        <v/>
      </c>
      <c r="AJ130" s="20" t="str" cm="1">
        <f t="array" ref="AJ130">IF(COUNTA($A130:$C130,$E130:$Y130,$AA130)=0,"",IF(AND(LEN(TRIM($V130))&gt;0,SUMPRODUCT(($N$4:$T$4=$V130)*($N130:$T130="Yes"))&gt;0),"Complete","Action required"))</f>
        <v/>
      </c>
      <c r="AK130" s="20" t="str">
        <f t="shared" si="32"/>
        <v/>
      </c>
      <c r="AL130" s="20" t="str">
        <f t="shared" si="33"/>
        <v/>
      </c>
      <c r="AM130" s="20" t="str">
        <f t="shared" si="34"/>
        <v/>
      </c>
      <c r="AN130" s="20" t="str">
        <f t="shared" si="35"/>
        <v/>
      </c>
      <c r="AO130" s="20" t="str">
        <f t="shared" si="36"/>
        <v/>
      </c>
      <c r="AP130" s="20" t="str">
        <f t="shared" si="37"/>
        <v/>
      </c>
      <c r="AQ130" s="20" t="str">
        <f t="shared" si="38"/>
        <v/>
      </c>
    </row>
    <row r="131" spans="1:43" ht="18" customHeight="1" x14ac:dyDescent="0.35">
      <c r="A131" s="14"/>
      <c r="B131" s="14"/>
      <c r="C131" s="15"/>
      <c r="D131" s="16" t="str">
        <f>IF(HorizontalReportTable[[#This Row],[MPS Name]]="","",IFERROR(_xlfn.XLOOKUP(HorizontalReportTable[[#This Row],[MPS Name]],'Service ID'!$C$2:$C$185,'Service ID'!$D$2:$D$185,""),""))</f>
        <v/>
      </c>
      <c r="E131" s="15"/>
      <c r="F131" s="14"/>
      <c r="H131" s="21"/>
      <c r="I131" s="22"/>
      <c r="J131" s="14"/>
      <c r="K131" s="18"/>
      <c r="L131" s="14"/>
      <c r="M131" s="18"/>
      <c r="N131" s="14"/>
      <c r="O131" s="14"/>
      <c r="P131" s="14"/>
      <c r="Q131" s="14"/>
      <c r="R131" s="14"/>
      <c r="S131" s="14"/>
      <c r="T131" s="14"/>
      <c r="U131" s="14"/>
      <c r="V131" s="14"/>
      <c r="W131" s="14"/>
      <c r="X131" s="18"/>
      <c r="Y131" s="14"/>
      <c r="Z131" s="19" t="b">
        <v>0</v>
      </c>
      <c r="AA131" s="14"/>
      <c r="AB131" s="19" t="b">
        <v>0</v>
      </c>
      <c r="AC131" s="20" t="str">
        <f>IF(COUNTA($A131:$C131,$E131:$Y131,$AA131)=0,"",IF(AND($A131&lt;&gt;"",$B131&lt;&gt;"",$C131&lt;&gt;"",$D131&lt;&gt;"",LEN(TRIM($E131))&gt;0,LEN(TRIM($F131))&gt;0,LEN(TRIM($G131))&gt;0,LEN(TRIM($H131))&gt;0,ISNUMBER($I131),$I131&gt;=DATE(2027,1,1),COUNTIFS('Service List'!$A$2:$A$188,$A131,'Service List'!$B$2:$B$188,$B131,'Service List'!$C$2:$C$188,$C131,'Service List'!$D$2:$D$188,$D131)&gt;0),"Complete","Action required"))</f>
        <v/>
      </c>
      <c r="AD131" s="20" t="str">
        <f t="shared" si="26"/>
        <v/>
      </c>
      <c r="AE131" s="20" t="str">
        <f t="shared" si="27"/>
        <v/>
      </c>
      <c r="AF131" s="20" t="str">
        <f t="shared" si="28"/>
        <v/>
      </c>
      <c r="AG131" s="20" t="str">
        <f t="shared" si="29"/>
        <v/>
      </c>
      <c r="AH131" s="20" t="str">
        <f t="shared" si="30"/>
        <v/>
      </c>
      <c r="AI131" s="20" t="str">
        <f t="shared" si="31"/>
        <v/>
      </c>
      <c r="AJ131" s="20" t="str" cm="1">
        <f t="array" ref="AJ131">IF(COUNTA($A131:$C131,$E131:$Y131,$AA131)=0,"",IF(AND(LEN(TRIM($V131))&gt;0,SUMPRODUCT(($N$4:$T$4=$V131)*($N131:$T131="Yes"))&gt;0),"Complete","Action required"))</f>
        <v/>
      </c>
      <c r="AK131" s="20" t="str">
        <f t="shared" si="32"/>
        <v/>
      </c>
      <c r="AL131" s="20" t="str">
        <f t="shared" si="33"/>
        <v/>
      </c>
      <c r="AM131" s="20" t="str">
        <f t="shared" si="34"/>
        <v/>
      </c>
      <c r="AN131" s="20" t="str">
        <f t="shared" si="35"/>
        <v/>
      </c>
      <c r="AO131" s="20" t="str">
        <f t="shared" si="36"/>
        <v/>
      </c>
      <c r="AP131" s="20" t="str">
        <f t="shared" si="37"/>
        <v/>
      </c>
      <c r="AQ131" s="20" t="str">
        <f t="shared" si="38"/>
        <v/>
      </c>
    </row>
    <row r="132" spans="1:43" ht="18" customHeight="1" x14ac:dyDescent="0.35">
      <c r="A132" s="14"/>
      <c r="B132" s="14"/>
      <c r="C132" s="15"/>
      <c r="D132" s="16" t="str">
        <f>IF(HorizontalReportTable[[#This Row],[MPS Name]]="","",IFERROR(_xlfn.XLOOKUP(HorizontalReportTable[[#This Row],[MPS Name]],'Service ID'!$C$2:$C$185,'Service ID'!$D$2:$D$185,""),""))</f>
        <v/>
      </c>
      <c r="E132" s="15"/>
      <c r="F132" s="14"/>
      <c r="H132" s="21"/>
      <c r="I132" s="22"/>
      <c r="J132" s="14"/>
      <c r="K132" s="18"/>
      <c r="L132" s="14"/>
      <c r="M132" s="18"/>
      <c r="N132" s="14"/>
      <c r="O132" s="14"/>
      <c r="P132" s="14"/>
      <c r="Q132" s="14"/>
      <c r="R132" s="14"/>
      <c r="S132" s="14"/>
      <c r="T132" s="14"/>
      <c r="U132" s="14"/>
      <c r="V132" s="14"/>
      <c r="W132" s="14"/>
      <c r="X132" s="18"/>
      <c r="Y132" s="14"/>
      <c r="Z132" s="19" t="b">
        <v>0</v>
      </c>
      <c r="AA132" s="14"/>
      <c r="AB132" s="19"/>
      <c r="AC132" s="20" t="str">
        <f>IF(COUNTA($A132:$C132,$E132:$Y132,$AA132)=0,"",IF(AND($A132&lt;&gt;"",$B132&lt;&gt;"",$C132&lt;&gt;"",$D132&lt;&gt;"",LEN(TRIM($E132))&gt;0,LEN(TRIM($F132))&gt;0,LEN(TRIM($G132))&gt;0,LEN(TRIM($H132))&gt;0,ISNUMBER($I132),$I132&gt;=DATE(2027,1,1),COUNTIFS('Service List'!$A$2:$A$188,$A132,'Service List'!$B$2:$B$188,$B132,'Service List'!$C$2:$C$188,$C132,'Service List'!$D$2:$D$188,$D132)&gt;0),"Complete","Action required"))</f>
        <v/>
      </c>
      <c r="AD132" s="20" t="str">
        <f t="shared" si="26"/>
        <v/>
      </c>
      <c r="AE132" s="20" t="str">
        <f t="shared" si="27"/>
        <v/>
      </c>
      <c r="AF132" s="20" t="str">
        <f t="shared" si="28"/>
        <v/>
      </c>
      <c r="AG132" s="20" t="str">
        <f t="shared" si="29"/>
        <v/>
      </c>
      <c r="AH132" s="20" t="str">
        <f t="shared" si="30"/>
        <v/>
      </c>
      <c r="AI132" s="20" t="str">
        <f t="shared" si="31"/>
        <v/>
      </c>
      <c r="AJ132" s="20" t="str" cm="1">
        <f t="array" ref="AJ132">IF(COUNTA($A132:$C132,$E132:$Y132,$AA132)=0,"",IF(AND(LEN(TRIM($V132))&gt;0,SUMPRODUCT(($N$4:$T$4=$V132)*($N132:$T132="Yes"))&gt;0),"Complete","Action required"))</f>
        <v/>
      </c>
      <c r="AK132" s="20" t="str">
        <f t="shared" si="32"/>
        <v/>
      </c>
      <c r="AL132" s="20" t="str">
        <f t="shared" si="33"/>
        <v/>
      </c>
      <c r="AM132" s="20" t="str">
        <f t="shared" si="34"/>
        <v/>
      </c>
      <c r="AN132" s="20" t="str">
        <f t="shared" si="35"/>
        <v/>
      </c>
      <c r="AO132" s="20" t="str">
        <f t="shared" si="36"/>
        <v/>
      </c>
      <c r="AP132" s="20" t="str">
        <f t="shared" si="37"/>
        <v/>
      </c>
      <c r="AQ132" s="20" t="str">
        <f t="shared" si="38"/>
        <v/>
      </c>
    </row>
    <row r="133" spans="1:43" ht="18" customHeight="1" x14ac:dyDescent="0.35">
      <c r="A133" s="14"/>
      <c r="B133" s="14"/>
      <c r="C133" s="15"/>
      <c r="D133" s="16" t="str">
        <f>IF(HorizontalReportTable[[#This Row],[MPS Name]]="","",IFERROR(_xlfn.XLOOKUP(HorizontalReportTable[[#This Row],[MPS Name]],'Service ID'!$C$2:$C$185,'Service ID'!$D$2:$D$185,""),""))</f>
        <v/>
      </c>
      <c r="E133" s="15"/>
      <c r="F133" s="14"/>
      <c r="H133" s="21"/>
      <c r="I133" s="22"/>
      <c r="J133" s="14"/>
      <c r="K133" s="18"/>
      <c r="L133" s="14"/>
      <c r="M133" s="18"/>
      <c r="N133" s="14"/>
      <c r="O133" s="14"/>
      <c r="P133" s="14"/>
      <c r="Q133" s="14"/>
      <c r="R133" s="14"/>
      <c r="S133" s="14"/>
      <c r="T133" s="14"/>
      <c r="U133" s="14"/>
      <c r="V133" s="14"/>
      <c r="W133" s="14"/>
      <c r="X133" s="18"/>
      <c r="Y133" s="14"/>
      <c r="Z133" s="19" t="b">
        <v>0</v>
      </c>
      <c r="AA133" s="14"/>
      <c r="AB133" s="19" t="b">
        <v>0</v>
      </c>
      <c r="AC133" s="20" t="str">
        <f>IF(COUNTA($A133:$C133,$E133:$Y133,$AA133)=0,"",IF(AND($A133&lt;&gt;"",$B133&lt;&gt;"",$C133&lt;&gt;"",$D133&lt;&gt;"",LEN(TRIM($E133))&gt;0,LEN(TRIM($F133))&gt;0,LEN(TRIM($G133))&gt;0,LEN(TRIM($H133))&gt;0,ISNUMBER($I133),$I133&gt;=DATE(2027,1,1),COUNTIFS('Service List'!$A$2:$A$188,$A133,'Service List'!$B$2:$B$188,$B133,'Service List'!$C$2:$C$188,$C133,'Service List'!$D$2:$D$188,$D133)&gt;0),"Complete","Action required"))</f>
        <v/>
      </c>
      <c r="AD133" s="20" t="str">
        <f t="shared" si="26"/>
        <v/>
      </c>
      <c r="AE133" s="20" t="str">
        <f t="shared" si="27"/>
        <v/>
      </c>
      <c r="AF133" s="20" t="str">
        <f t="shared" si="28"/>
        <v/>
      </c>
      <c r="AG133" s="20" t="str">
        <f t="shared" si="29"/>
        <v/>
      </c>
      <c r="AH133" s="20" t="str">
        <f t="shared" si="30"/>
        <v/>
      </c>
      <c r="AI133" s="20" t="str">
        <f t="shared" si="31"/>
        <v/>
      </c>
      <c r="AJ133" s="20" t="str" cm="1">
        <f t="array" ref="AJ133">IF(COUNTA($A133:$C133,$E133:$Y133,$AA133)=0,"",IF(AND(LEN(TRIM($V133))&gt;0,SUMPRODUCT(($N$4:$T$4=$V133)*($N133:$T133="Yes"))&gt;0),"Complete","Action required"))</f>
        <v/>
      </c>
      <c r="AK133" s="20" t="str">
        <f t="shared" si="32"/>
        <v/>
      </c>
      <c r="AL133" s="20" t="str">
        <f t="shared" si="33"/>
        <v/>
      </c>
      <c r="AM133" s="20" t="str">
        <f t="shared" si="34"/>
        <v/>
      </c>
      <c r="AN133" s="20" t="str">
        <f t="shared" si="35"/>
        <v/>
      </c>
      <c r="AO133" s="20" t="str">
        <f t="shared" si="36"/>
        <v/>
      </c>
      <c r="AP133" s="20" t="str">
        <f t="shared" si="37"/>
        <v/>
      </c>
      <c r="AQ133" s="20" t="str">
        <f t="shared" si="38"/>
        <v/>
      </c>
    </row>
    <row r="134" spans="1:43" ht="18" customHeight="1" x14ac:dyDescent="0.35">
      <c r="A134" s="14"/>
      <c r="B134" s="14"/>
      <c r="C134" s="15"/>
      <c r="D134" s="16" t="str">
        <f>IF(HorizontalReportTable[[#This Row],[MPS Name]]="","",IFERROR(_xlfn.XLOOKUP(HorizontalReportTable[[#This Row],[MPS Name]],'Service ID'!$C$2:$C$185,'Service ID'!$D$2:$D$185,""),""))</f>
        <v/>
      </c>
      <c r="E134" s="15"/>
      <c r="F134" s="14"/>
      <c r="H134" s="21"/>
      <c r="I134" s="22"/>
      <c r="J134" s="14"/>
      <c r="K134" s="18"/>
      <c r="L134" s="14"/>
      <c r="M134" s="18"/>
      <c r="N134" s="14"/>
      <c r="O134" s="14"/>
      <c r="P134" s="14"/>
      <c r="Q134" s="14"/>
      <c r="R134" s="14"/>
      <c r="S134" s="14"/>
      <c r="T134" s="14"/>
      <c r="U134" s="14"/>
      <c r="V134" s="14"/>
      <c r="W134" s="14"/>
      <c r="X134" s="18"/>
      <c r="Y134" s="14"/>
      <c r="Z134" s="19" t="b">
        <v>0</v>
      </c>
      <c r="AA134" s="14"/>
      <c r="AB134" s="19" t="b">
        <v>0</v>
      </c>
      <c r="AC134" s="20" t="str">
        <f>IF(COUNTA($A134:$C134,$E134:$Y134,$AA134)=0,"",IF(AND($A134&lt;&gt;"",$B134&lt;&gt;"",$C134&lt;&gt;"",$D134&lt;&gt;"",LEN(TRIM($E134))&gt;0,LEN(TRIM($F134))&gt;0,LEN(TRIM($G134))&gt;0,LEN(TRIM($H134))&gt;0,ISNUMBER($I134),$I134&gt;=DATE(2027,1,1),COUNTIFS('Service List'!$A$2:$A$188,$A134,'Service List'!$B$2:$B$188,$B134,'Service List'!$C$2:$C$188,$C134,'Service List'!$D$2:$D$188,$D134)&gt;0),"Complete","Action required"))</f>
        <v/>
      </c>
      <c r="AD134" s="20" t="str">
        <f t="shared" si="26"/>
        <v/>
      </c>
      <c r="AE134" s="20" t="str">
        <f t="shared" si="27"/>
        <v/>
      </c>
      <c r="AF134" s="20" t="str">
        <f t="shared" si="28"/>
        <v/>
      </c>
      <c r="AG134" s="20" t="str">
        <f t="shared" si="29"/>
        <v/>
      </c>
      <c r="AH134" s="20" t="str">
        <f t="shared" si="30"/>
        <v/>
      </c>
      <c r="AI134" s="20" t="str">
        <f t="shared" si="31"/>
        <v/>
      </c>
      <c r="AJ134" s="20" t="str" cm="1">
        <f t="array" ref="AJ134">IF(COUNTA($A134:$C134,$E134:$Y134,$AA134)=0,"",IF(AND(LEN(TRIM($V134))&gt;0,SUMPRODUCT(($N$4:$T$4=$V134)*($N134:$T134="Yes"))&gt;0),"Complete","Action required"))</f>
        <v/>
      </c>
      <c r="AK134" s="20" t="str">
        <f t="shared" si="32"/>
        <v/>
      </c>
      <c r="AL134" s="20" t="str">
        <f t="shared" si="33"/>
        <v/>
      </c>
      <c r="AM134" s="20" t="str">
        <f t="shared" si="34"/>
        <v/>
      </c>
      <c r="AN134" s="20" t="str">
        <f t="shared" si="35"/>
        <v/>
      </c>
      <c r="AO134" s="20" t="str">
        <f t="shared" si="36"/>
        <v/>
      </c>
      <c r="AP134" s="20" t="str">
        <f t="shared" si="37"/>
        <v/>
      </c>
      <c r="AQ134" s="20" t="str">
        <f t="shared" si="38"/>
        <v/>
      </c>
    </row>
    <row r="135" spans="1:43" ht="18" customHeight="1" x14ac:dyDescent="0.35">
      <c r="A135" s="14"/>
      <c r="B135" s="14"/>
      <c r="C135" s="15"/>
      <c r="D135" s="16" t="str">
        <f>IF(HorizontalReportTable[[#This Row],[MPS Name]]="","",IFERROR(_xlfn.XLOOKUP(HorizontalReportTable[[#This Row],[MPS Name]],'Service ID'!$C$2:$C$185,'Service ID'!$D$2:$D$185,""),""))</f>
        <v/>
      </c>
      <c r="E135" s="15"/>
      <c r="F135" s="14"/>
      <c r="H135" s="21"/>
      <c r="I135" s="22"/>
      <c r="J135" s="14"/>
      <c r="K135" s="18"/>
      <c r="L135" s="14"/>
      <c r="M135" s="18"/>
      <c r="N135" s="14"/>
      <c r="O135" s="14"/>
      <c r="P135" s="14"/>
      <c r="Q135" s="14"/>
      <c r="R135" s="14"/>
      <c r="S135" s="14"/>
      <c r="T135" s="14"/>
      <c r="U135" s="14"/>
      <c r="V135" s="14"/>
      <c r="W135" s="14"/>
      <c r="X135" s="18"/>
      <c r="Y135" s="14"/>
      <c r="Z135" s="19" t="b">
        <v>0</v>
      </c>
      <c r="AA135" s="14"/>
      <c r="AB135" s="19" t="b">
        <v>0</v>
      </c>
      <c r="AC135" s="20" t="str">
        <f>IF(COUNTA($A135:$C135,$E135:$Y135,$AA135)=0,"",IF(AND($A135&lt;&gt;"",$B135&lt;&gt;"",$C135&lt;&gt;"",$D135&lt;&gt;"",LEN(TRIM($E135))&gt;0,LEN(TRIM($F135))&gt;0,LEN(TRIM($G135))&gt;0,LEN(TRIM($H135))&gt;0,ISNUMBER($I135),$I135&gt;=DATE(2027,1,1),COUNTIFS('Service List'!$A$2:$A$188,$A135,'Service List'!$B$2:$B$188,$B135,'Service List'!$C$2:$C$188,$C135,'Service List'!$D$2:$D$188,$D135)&gt;0),"Complete","Action required"))</f>
        <v/>
      </c>
      <c r="AD135" s="20" t="str">
        <f t="shared" si="26"/>
        <v/>
      </c>
      <c r="AE135" s="20" t="str">
        <f t="shared" si="27"/>
        <v/>
      </c>
      <c r="AF135" s="20" t="str">
        <f t="shared" si="28"/>
        <v/>
      </c>
      <c r="AG135" s="20" t="str">
        <f t="shared" si="29"/>
        <v/>
      </c>
      <c r="AH135" s="20" t="str">
        <f t="shared" si="30"/>
        <v/>
      </c>
      <c r="AI135" s="20" t="str">
        <f t="shared" si="31"/>
        <v/>
      </c>
      <c r="AJ135" s="20" t="str" cm="1">
        <f t="array" ref="AJ135">IF(COUNTA($A135:$C135,$E135:$Y135,$AA135)=0,"",IF(AND(LEN(TRIM($V135))&gt;0,SUMPRODUCT(($N$4:$T$4=$V135)*($N135:$T135="Yes"))&gt;0),"Complete","Action required"))</f>
        <v/>
      </c>
      <c r="AK135" s="20" t="str">
        <f t="shared" si="32"/>
        <v/>
      </c>
      <c r="AL135" s="20" t="str">
        <f t="shared" si="33"/>
        <v/>
      </c>
      <c r="AM135" s="20" t="str">
        <f t="shared" si="34"/>
        <v/>
      </c>
      <c r="AN135" s="20" t="str">
        <f t="shared" si="35"/>
        <v/>
      </c>
      <c r="AO135" s="20" t="str">
        <f t="shared" si="36"/>
        <v/>
      </c>
      <c r="AP135" s="20" t="str">
        <f t="shared" si="37"/>
        <v/>
      </c>
      <c r="AQ135" s="20" t="str">
        <f t="shared" si="38"/>
        <v/>
      </c>
    </row>
    <row r="136" spans="1:43" ht="18" customHeight="1" x14ac:dyDescent="0.35">
      <c r="A136" s="14"/>
      <c r="B136" s="14"/>
      <c r="C136" s="15"/>
      <c r="D136" s="16" t="str">
        <f>IF(HorizontalReportTable[[#This Row],[MPS Name]]="","",IFERROR(_xlfn.XLOOKUP(HorizontalReportTable[[#This Row],[MPS Name]],'Service ID'!$C$2:$C$185,'Service ID'!$D$2:$D$185,""),""))</f>
        <v/>
      </c>
      <c r="E136" s="15"/>
      <c r="F136" s="14"/>
      <c r="H136" s="21"/>
      <c r="I136" s="22"/>
      <c r="J136" s="14"/>
      <c r="K136" s="18"/>
      <c r="L136" s="14"/>
      <c r="M136" s="18"/>
      <c r="N136" s="14"/>
      <c r="O136" s="14"/>
      <c r="P136" s="14"/>
      <c r="Q136" s="14"/>
      <c r="R136" s="14"/>
      <c r="S136" s="14"/>
      <c r="T136" s="14"/>
      <c r="U136" s="14"/>
      <c r="V136" s="14"/>
      <c r="W136" s="14"/>
      <c r="X136" s="18"/>
      <c r="Y136" s="14"/>
      <c r="Z136" s="19" t="b">
        <v>0</v>
      </c>
      <c r="AA136" s="14"/>
      <c r="AB136" s="19" t="b">
        <v>0</v>
      </c>
      <c r="AC136" s="20" t="str">
        <f>IF(COUNTA($A136:$C136,$E136:$Y136,$AA136)=0,"",IF(AND($A136&lt;&gt;"",$B136&lt;&gt;"",$C136&lt;&gt;"",$D136&lt;&gt;"",LEN(TRIM($E136))&gt;0,LEN(TRIM($F136))&gt;0,LEN(TRIM($G136))&gt;0,LEN(TRIM($H136))&gt;0,ISNUMBER($I136),$I136&gt;=DATE(2027,1,1),COUNTIFS('Service List'!$A$2:$A$188,$A136,'Service List'!$B$2:$B$188,$B136,'Service List'!$C$2:$C$188,$C136,'Service List'!$D$2:$D$188,$D136)&gt;0),"Complete","Action required"))</f>
        <v/>
      </c>
      <c r="AD136" s="20" t="str">
        <f t="shared" si="26"/>
        <v/>
      </c>
      <c r="AE136" s="20" t="str">
        <f t="shared" si="27"/>
        <v/>
      </c>
      <c r="AF136" s="20" t="str">
        <f t="shared" si="28"/>
        <v/>
      </c>
      <c r="AG136" s="20" t="str">
        <f t="shared" si="29"/>
        <v/>
      </c>
      <c r="AH136" s="20" t="str">
        <f t="shared" si="30"/>
        <v/>
      </c>
      <c r="AI136" s="20" t="str">
        <f t="shared" si="31"/>
        <v/>
      </c>
      <c r="AJ136" s="20" t="str" cm="1">
        <f t="array" ref="AJ136">IF(COUNTA($A136:$C136,$E136:$Y136,$AA136)=0,"",IF(AND(LEN(TRIM($V136))&gt;0,SUMPRODUCT(($N$4:$T$4=$V136)*($N136:$T136="Yes"))&gt;0),"Complete","Action required"))</f>
        <v/>
      </c>
      <c r="AK136" s="20" t="str">
        <f t="shared" si="32"/>
        <v/>
      </c>
      <c r="AL136" s="20" t="str">
        <f t="shared" si="33"/>
        <v/>
      </c>
      <c r="AM136" s="20" t="str">
        <f t="shared" si="34"/>
        <v/>
      </c>
      <c r="AN136" s="20" t="str">
        <f t="shared" si="35"/>
        <v/>
      </c>
      <c r="AO136" s="20" t="str">
        <f t="shared" si="36"/>
        <v/>
      </c>
      <c r="AP136" s="20" t="str">
        <f t="shared" si="37"/>
        <v/>
      </c>
      <c r="AQ136" s="20" t="str">
        <f t="shared" si="38"/>
        <v/>
      </c>
    </row>
    <row r="137" spans="1:43" ht="18" customHeight="1" x14ac:dyDescent="0.35">
      <c r="A137" s="14"/>
      <c r="B137" s="14"/>
      <c r="C137" s="15"/>
      <c r="D137" s="16" t="str">
        <f>IF(HorizontalReportTable[[#This Row],[MPS Name]]="","",IFERROR(_xlfn.XLOOKUP(HorizontalReportTable[[#This Row],[MPS Name]],'Service ID'!$C$2:$C$185,'Service ID'!$D$2:$D$185,""),""))</f>
        <v/>
      </c>
      <c r="E137" s="15"/>
      <c r="F137" s="14"/>
      <c r="H137" s="21"/>
      <c r="I137" s="22"/>
      <c r="J137" s="14"/>
      <c r="K137" s="18"/>
      <c r="L137" s="14"/>
      <c r="M137" s="18"/>
      <c r="N137" s="14"/>
      <c r="O137" s="14"/>
      <c r="P137" s="14"/>
      <c r="Q137" s="14"/>
      <c r="R137" s="14"/>
      <c r="S137" s="14"/>
      <c r="T137" s="14"/>
      <c r="U137" s="14"/>
      <c r="V137" s="14"/>
      <c r="W137" s="14"/>
      <c r="X137" s="18"/>
      <c r="Y137" s="14"/>
      <c r="Z137" s="19" t="b">
        <v>0</v>
      </c>
      <c r="AA137" s="14"/>
      <c r="AB137" s="19" t="b">
        <v>0</v>
      </c>
      <c r="AC137" s="20" t="str">
        <f>IF(COUNTA($A137:$C137,$E137:$Y137,$AA137)=0,"",IF(AND($A137&lt;&gt;"",$B137&lt;&gt;"",$C137&lt;&gt;"",$D137&lt;&gt;"",LEN(TRIM($E137))&gt;0,LEN(TRIM($F137))&gt;0,LEN(TRIM($G137))&gt;0,LEN(TRIM($H137))&gt;0,ISNUMBER($I137),$I137&gt;=DATE(2027,1,1),COUNTIFS('Service List'!$A$2:$A$188,$A137,'Service List'!$B$2:$B$188,$B137,'Service List'!$C$2:$C$188,$C137,'Service List'!$D$2:$D$188,$D137)&gt;0),"Complete","Action required"))</f>
        <v/>
      </c>
      <c r="AD137" s="20" t="str">
        <f t="shared" si="26"/>
        <v/>
      </c>
      <c r="AE137" s="20" t="str">
        <f t="shared" si="27"/>
        <v/>
      </c>
      <c r="AF137" s="20" t="str">
        <f t="shared" si="28"/>
        <v/>
      </c>
      <c r="AG137" s="20" t="str">
        <f t="shared" si="29"/>
        <v/>
      </c>
      <c r="AH137" s="20" t="str">
        <f t="shared" si="30"/>
        <v/>
      </c>
      <c r="AI137" s="20" t="str">
        <f t="shared" si="31"/>
        <v/>
      </c>
      <c r="AJ137" s="20" t="str" cm="1">
        <f t="array" ref="AJ137">IF(COUNTA($A137:$C137,$E137:$Y137,$AA137)=0,"",IF(AND(LEN(TRIM($V137))&gt;0,SUMPRODUCT(($N$4:$T$4=$V137)*($N137:$T137="Yes"))&gt;0),"Complete","Action required"))</f>
        <v/>
      </c>
      <c r="AK137" s="20" t="str">
        <f t="shared" si="32"/>
        <v/>
      </c>
      <c r="AL137" s="20" t="str">
        <f t="shared" si="33"/>
        <v/>
      </c>
      <c r="AM137" s="20" t="str">
        <f t="shared" si="34"/>
        <v/>
      </c>
      <c r="AN137" s="20" t="str">
        <f t="shared" si="35"/>
        <v/>
      </c>
      <c r="AO137" s="20" t="str">
        <f t="shared" si="36"/>
        <v/>
      </c>
      <c r="AP137" s="20" t="str">
        <f t="shared" si="37"/>
        <v/>
      </c>
      <c r="AQ137" s="20" t="str">
        <f t="shared" si="38"/>
        <v/>
      </c>
    </row>
    <row r="138" spans="1:43" ht="18" customHeight="1" x14ac:dyDescent="0.35">
      <c r="A138" s="14"/>
      <c r="B138" s="14"/>
      <c r="C138" s="15"/>
      <c r="D138" s="16" t="str">
        <f>IF(HorizontalReportTable[[#This Row],[MPS Name]]="","",IFERROR(_xlfn.XLOOKUP(HorizontalReportTable[[#This Row],[MPS Name]],'Service ID'!$C$2:$C$185,'Service ID'!$D$2:$D$185,""),""))</f>
        <v/>
      </c>
      <c r="E138" s="15"/>
      <c r="F138" s="14"/>
      <c r="H138" s="21"/>
      <c r="I138" s="22"/>
      <c r="J138" s="14"/>
      <c r="K138" s="18"/>
      <c r="L138" s="14"/>
      <c r="M138" s="18"/>
      <c r="N138" s="14"/>
      <c r="O138" s="14"/>
      <c r="P138" s="14"/>
      <c r="Q138" s="14"/>
      <c r="R138" s="14"/>
      <c r="S138" s="14"/>
      <c r="T138" s="14"/>
      <c r="U138" s="14"/>
      <c r="V138" s="14"/>
      <c r="W138" s="14"/>
      <c r="X138" s="18"/>
      <c r="Y138" s="14"/>
      <c r="Z138" s="19" t="b">
        <v>0</v>
      </c>
      <c r="AA138" s="14"/>
      <c r="AB138" s="19" t="b">
        <v>0</v>
      </c>
      <c r="AC138" s="20" t="str">
        <f>IF(COUNTA($A138:$C138,$E138:$Y138,$AA138)=0,"",IF(AND($A138&lt;&gt;"",$B138&lt;&gt;"",$C138&lt;&gt;"",$D138&lt;&gt;"",LEN(TRIM($E138))&gt;0,LEN(TRIM($F138))&gt;0,LEN(TRIM($G138))&gt;0,LEN(TRIM($H138))&gt;0,ISNUMBER($I138),$I138&gt;=DATE(2027,1,1),COUNTIFS('Service List'!$A$2:$A$188,$A138,'Service List'!$B$2:$B$188,$B138,'Service List'!$C$2:$C$188,$C138,'Service List'!$D$2:$D$188,$D138)&gt;0),"Complete","Action required"))</f>
        <v/>
      </c>
      <c r="AD138" s="20" t="str">
        <f t="shared" si="26"/>
        <v/>
      </c>
      <c r="AE138" s="20" t="str">
        <f t="shared" si="27"/>
        <v/>
      </c>
      <c r="AF138" s="20" t="str">
        <f t="shared" si="28"/>
        <v/>
      </c>
      <c r="AG138" s="20" t="str">
        <f t="shared" si="29"/>
        <v/>
      </c>
      <c r="AH138" s="20" t="str">
        <f t="shared" si="30"/>
        <v/>
      </c>
      <c r="AI138" s="20" t="str">
        <f t="shared" si="31"/>
        <v/>
      </c>
      <c r="AJ138" s="20" t="str" cm="1">
        <f t="array" ref="AJ138">IF(COUNTA($A138:$C138,$E138:$Y138,$AA138)=0,"",IF(AND(LEN(TRIM($V138))&gt;0,SUMPRODUCT(($N$4:$T$4=$V138)*($N138:$T138="Yes"))&gt;0),"Complete","Action required"))</f>
        <v/>
      </c>
      <c r="AK138" s="20" t="str">
        <f t="shared" si="32"/>
        <v/>
      </c>
      <c r="AL138" s="20" t="str">
        <f t="shared" si="33"/>
        <v/>
      </c>
      <c r="AM138" s="20" t="str">
        <f t="shared" si="34"/>
        <v/>
      </c>
      <c r="AN138" s="20" t="str">
        <f t="shared" si="35"/>
        <v/>
      </c>
      <c r="AO138" s="20" t="str">
        <f t="shared" si="36"/>
        <v/>
      </c>
      <c r="AP138" s="20" t="str">
        <f t="shared" si="37"/>
        <v/>
      </c>
      <c r="AQ138" s="20" t="str">
        <f t="shared" si="38"/>
        <v/>
      </c>
    </row>
    <row r="139" spans="1:43" ht="18" customHeight="1" x14ac:dyDescent="0.35">
      <c r="A139" s="14"/>
      <c r="B139" s="14"/>
      <c r="C139" s="15"/>
      <c r="D139" s="16" t="str">
        <f>IF(HorizontalReportTable[[#This Row],[MPS Name]]="","",IFERROR(_xlfn.XLOOKUP(HorizontalReportTable[[#This Row],[MPS Name]],'Service ID'!$C$2:$C$185,'Service ID'!$D$2:$D$185,""),""))</f>
        <v/>
      </c>
      <c r="E139" s="15"/>
      <c r="F139" s="14"/>
      <c r="H139" s="21"/>
      <c r="I139" s="22"/>
      <c r="J139" s="14"/>
      <c r="K139" s="18"/>
      <c r="L139" s="14"/>
      <c r="M139" s="18"/>
      <c r="N139" s="14"/>
      <c r="O139" s="14"/>
      <c r="P139" s="14"/>
      <c r="Q139" s="14"/>
      <c r="R139" s="14"/>
      <c r="S139" s="14"/>
      <c r="T139" s="14"/>
      <c r="U139" s="14"/>
      <c r="V139" s="14"/>
      <c r="W139" s="14"/>
      <c r="X139" s="18"/>
      <c r="Y139" s="14"/>
      <c r="Z139" s="19" t="b">
        <v>0</v>
      </c>
      <c r="AA139" s="14"/>
      <c r="AB139" s="19" t="b">
        <v>0</v>
      </c>
      <c r="AC139" s="20" t="str">
        <f>IF(COUNTA($A139:$C139,$E139:$Y139,$AA139)=0,"",IF(AND($A139&lt;&gt;"",$B139&lt;&gt;"",$C139&lt;&gt;"",$D139&lt;&gt;"",LEN(TRIM($E139))&gt;0,LEN(TRIM($F139))&gt;0,LEN(TRIM($G139))&gt;0,LEN(TRIM($H139))&gt;0,ISNUMBER($I139),$I139&gt;=DATE(2027,1,1),COUNTIFS('Service List'!$A$2:$A$188,$A139,'Service List'!$B$2:$B$188,$B139,'Service List'!$C$2:$C$188,$C139,'Service List'!$D$2:$D$188,$D139)&gt;0),"Complete","Action required"))</f>
        <v/>
      </c>
      <c r="AD139" s="20" t="str">
        <f t="shared" si="26"/>
        <v/>
      </c>
      <c r="AE139" s="20" t="str">
        <f t="shared" si="27"/>
        <v/>
      </c>
      <c r="AF139" s="20" t="str">
        <f t="shared" si="28"/>
        <v/>
      </c>
      <c r="AG139" s="20" t="str">
        <f t="shared" si="29"/>
        <v/>
      </c>
      <c r="AH139" s="20" t="str">
        <f t="shared" si="30"/>
        <v/>
      </c>
      <c r="AI139" s="20" t="str">
        <f t="shared" si="31"/>
        <v/>
      </c>
      <c r="AJ139" s="20" t="str" cm="1">
        <f t="array" ref="AJ139">IF(COUNTA($A139:$C139,$E139:$Y139,$AA139)=0,"",IF(AND(LEN(TRIM($V139))&gt;0,SUMPRODUCT(($N$4:$T$4=$V139)*($N139:$T139="Yes"))&gt;0),"Complete","Action required"))</f>
        <v/>
      </c>
      <c r="AK139" s="20" t="str">
        <f t="shared" si="32"/>
        <v/>
      </c>
      <c r="AL139" s="20" t="str">
        <f t="shared" si="33"/>
        <v/>
      </c>
      <c r="AM139" s="20" t="str">
        <f t="shared" si="34"/>
        <v/>
      </c>
      <c r="AN139" s="20" t="str">
        <f t="shared" si="35"/>
        <v/>
      </c>
      <c r="AO139" s="20" t="str">
        <f t="shared" si="36"/>
        <v/>
      </c>
      <c r="AP139" s="20" t="str">
        <f t="shared" si="37"/>
        <v/>
      </c>
      <c r="AQ139" s="20" t="str">
        <f t="shared" si="38"/>
        <v/>
      </c>
    </row>
    <row r="140" spans="1:43" ht="18" customHeight="1" x14ac:dyDescent="0.35">
      <c r="A140" s="14"/>
      <c r="B140" s="14"/>
      <c r="C140" s="15"/>
      <c r="D140" s="16" t="str">
        <f>IF(HorizontalReportTable[[#This Row],[MPS Name]]="","",IFERROR(_xlfn.XLOOKUP(HorizontalReportTable[[#This Row],[MPS Name]],'Service ID'!$C$2:$C$185,'Service ID'!$D$2:$D$185,""),""))</f>
        <v/>
      </c>
      <c r="E140" s="15"/>
      <c r="F140" s="14"/>
      <c r="H140" s="21"/>
      <c r="I140" s="22"/>
      <c r="J140" s="14"/>
      <c r="K140" s="18"/>
      <c r="L140" s="14"/>
      <c r="M140" s="18"/>
      <c r="N140" s="14"/>
      <c r="O140" s="14"/>
      <c r="P140" s="14"/>
      <c r="Q140" s="14"/>
      <c r="R140" s="14"/>
      <c r="S140" s="14"/>
      <c r="T140" s="14"/>
      <c r="U140" s="14"/>
      <c r="V140" s="14"/>
      <c r="W140" s="14"/>
      <c r="X140" s="18"/>
      <c r="Y140" s="14"/>
      <c r="Z140" s="19" t="b">
        <v>0</v>
      </c>
      <c r="AA140" s="14"/>
      <c r="AB140" s="19" t="b">
        <v>0</v>
      </c>
      <c r="AC140" s="20" t="str">
        <f>IF(COUNTA($A140:$C140,$E140:$Y140,$AA140)=0,"",IF(AND($A140&lt;&gt;"",$B140&lt;&gt;"",$C140&lt;&gt;"",$D140&lt;&gt;"",LEN(TRIM($E140))&gt;0,LEN(TRIM($F140))&gt;0,LEN(TRIM($G140))&gt;0,LEN(TRIM($H140))&gt;0,ISNUMBER($I140),$I140&gt;=DATE(2027,1,1),COUNTIFS('Service List'!$A$2:$A$188,$A140,'Service List'!$B$2:$B$188,$B140,'Service List'!$C$2:$C$188,$C140,'Service List'!$D$2:$D$188,$D140)&gt;0),"Complete","Action required"))</f>
        <v/>
      </c>
      <c r="AD140" s="20" t="str">
        <f t="shared" si="26"/>
        <v/>
      </c>
      <c r="AE140" s="20" t="str">
        <f t="shared" si="27"/>
        <v/>
      </c>
      <c r="AF140" s="20" t="str">
        <f t="shared" si="28"/>
        <v/>
      </c>
      <c r="AG140" s="20" t="str">
        <f t="shared" si="29"/>
        <v/>
      </c>
      <c r="AH140" s="20" t="str">
        <f t="shared" si="30"/>
        <v/>
      </c>
      <c r="AI140" s="20" t="str">
        <f t="shared" si="31"/>
        <v/>
      </c>
      <c r="AJ140" s="20" t="str" cm="1">
        <f t="array" ref="AJ140">IF(COUNTA($A140:$C140,$E140:$Y140,$AA140)=0,"",IF(AND(LEN(TRIM($V140))&gt;0,SUMPRODUCT(($N$4:$T$4=$V140)*($N140:$T140="Yes"))&gt;0),"Complete","Action required"))</f>
        <v/>
      </c>
      <c r="AK140" s="20" t="str">
        <f t="shared" si="32"/>
        <v/>
      </c>
      <c r="AL140" s="20" t="str">
        <f t="shared" si="33"/>
        <v/>
      </c>
      <c r="AM140" s="20" t="str">
        <f t="shared" si="34"/>
        <v/>
      </c>
      <c r="AN140" s="20" t="str">
        <f t="shared" si="35"/>
        <v/>
      </c>
      <c r="AO140" s="20" t="str">
        <f t="shared" si="36"/>
        <v/>
      </c>
      <c r="AP140" s="20" t="str">
        <f t="shared" si="37"/>
        <v/>
      </c>
      <c r="AQ140" s="20" t="str">
        <f t="shared" si="38"/>
        <v/>
      </c>
    </row>
    <row r="141" spans="1:43" ht="18" customHeight="1" x14ac:dyDescent="0.35">
      <c r="A141" s="14"/>
      <c r="B141" s="14"/>
      <c r="C141" s="15"/>
      <c r="D141" s="16" t="str">
        <f>IF(HorizontalReportTable[[#This Row],[MPS Name]]="","",IFERROR(_xlfn.XLOOKUP(HorizontalReportTable[[#This Row],[MPS Name]],'Service ID'!$C$2:$C$185,'Service ID'!$D$2:$D$185,""),""))</f>
        <v/>
      </c>
      <c r="E141" s="15"/>
      <c r="F141" s="14"/>
      <c r="H141" s="21"/>
      <c r="I141" s="22"/>
      <c r="J141" s="14"/>
      <c r="K141" s="18"/>
      <c r="L141" s="14"/>
      <c r="M141" s="18"/>
      <c r="N141" s="14"/>
      <c r="O141" s="14"/>
      <c r="P141" s="14"/>
      <c r="Q141" s="14"/>
      <c r="R141" s="14"/>
      <c r="S141" s="14"/>
      <c r="T141" s="14"/>
      <c r="U141" s="14"/>
      <c r="V141" s="14"/>
      <c r="W141" s="14"/>
      <c r="X141" s="18"/>
      <c r="Y141" s="14"/>
      <c r="Z141" s="19" t="b">
        <v>0</v>
      </c>
      <c r="AA141" s="14"/>
      <c r="AB141" s="19" t="b">
        <v>0</v>
      </c>
      <c r="AC141" s="20" t="str">
        <f>IF(COUNTA($A141:$C141,$E141:$Y141,$AA141)=0,"",IF(AND($A141&lt;&gt;"",$B141&lt;&gt;"",$C141&lt;&gt;"",$D141&lt;&gt;"",LEN(TRIM($E141))&gt;0,LEN(TRIM($F141))&gt;0,LEN(TRIM($G141))&gt;0,LEN(TRIM($H141))&gt;0,ISNUMBER($I141),$I141&gt;=DATE(2027,1,1),COUNTIFS('Service List'!$A$2:$A$188,$A141,'Service List'!$B$2:$B$188,$B141,'Service List'!$C$2:$C$188,$C141,'Service List'!$D$2:$D$188,$D141)&gt;0),"Complete","Action required"))</f>
        <v/>
      </c>
      <c r="AD141" s="20" t="str">
        <f t="shared" si="26"/>
        <v/>
      </c>
      <c r="AE141" s="20" t="str">
        <f t="shared" si="27"/>
        <v/>
      </c>
      <c r="AF141" s="20" t="str">
        <f t="shared" si="28"/>
        <v/>
      </c>
      <c r="AG141" s="20" t="str">
        <f t="shared" si="29"/>
        <v/>
      </c>
      <c r="AH141" s="20" t="str">
        <f t="shared" si="30"/>
        <v/>
      </c>
      <c r="AI141" s="20" t="str">
        <f t="shared" si="31"/>
        <v/>
      </c>
      <c r="AJ141" s="20" t="str" cm="1">
        <f t="array" ref="AJ141">IF(COUNTA($A141:$C141,$E141:$Y141,$AA141)=0,"",IF(AND(LEN(TRIM($V141))&gt;0,SUMPRODUCT(($N$4:$T$4=$V141)*($N141:$T141="Yes"))&gt;0),"Complete","Action required"))</f>
        <v/>
      </c>
      <c r="AK141" s="20" t="str">
        <f t="shared" si="32"/>
        <v/>
      </c>
      <c r="AL141" s="20" t="str">
        <f t="shared" si="33"/>
        <v/>
      </c>
      <c r="AM141" s="20" t="str">
        <f t="shared" si="34"/>
        <v/>
      </c>
      <c r="AN141" s="20" t="str">
        <f t="shared" si="35"/>
        <v/>
      </c>
      <c r="AO141" s="20" t="str">
        <f t="shared" si="36"/>
        <v/>
      </c>
      <c r="AP141" s="20" t="str">
        <f t="shared" si="37"/>
        <v/>
      </c>
      <c r="AQ141" s="20" t="str">
        <f t="shared" si="38"/>
        <v/>
      </c>
    </row>
    <row r="142" spans="1:43" ht="18" customHeight="1" x14ac:dyDescent="0.35">
      <c r="A142" s="14"/>
      <c r="B142" s="14"/>
      <c r="C142" s="15"/>
      <c r="D142" s="16" t="str">
        <f>IF(HorizontalReportTable[[#This Row],[MPS Name]]="","",IFERROR(_xlfn.XLOOKUP(HorizontalReportTable[[#This Row],[MPS Name]],'Service ID'!$C$2:$C$185,'Service ID'!$D$2:$D$185,""),""))</f>
        <v/>
      </c>
      <c r="E142" s="15"/>
      <c r="F142" s="14"/>
      <c r="H142" s="21"/>
      <c r="I142" s="22"/>
      <c r="J142" s="14"/>
      <c r="K142" s="18"/>
      <c r="L142" s="14"/>
      <c r="M142" s="18"/>
      <c r="N142" s="14"/>
      <c r="O142" s="14"/>
      <c r="P142" s="14"/>
      <c r="Q142" s="14"/>
      <c r="R142" s="14"/>
      <c r="S142" s="14"/>
      <c r="T142" s="14"/>
      <c r="U142" s="14"/>
      <c r="V142" s="14"/>
      <c r="W142" s="14"/>
      <c r="X142" s="18"/>
      <c r="Y142" s="14"/>
      <c r="Z142" s="19" t="b">
        <v>0</v>
      </c>
      <c r="AA142" s="14"/>
      <c r="AB142" s="19" t="b">
        <v>0</v>
      </c>
      <c r="AC142" s="20" t="str">
        <f>IF(COUNTA($A142:$C142,$E142:$Y142,$AA142)=0,"",IF(AND($A142&lt;&gt;"",$B142&lt;&gt;"",$C142&lt;&gt;"",$D142&lt;&gt;"",LEN(TRIM($E142))&gt;0,LEN(TRIM($F142))&gt;0,LEN(TRIM($G142))&gt;0,LEN(TRIM($H142))&gt;0,ISNUMBER($I142),$I142&gt;=DATE(2027,1,1),COUNTIFS('Service List'!$A$2:$A$188,$A142,'Service List'!$B$2:$B$188,$B142,'Service List'!$C$2:$C$188,$C142,'Service List'!$D$2:$D$188,$D142)&gt;0),"Complete","Action required"))</f>
        <v/>
      </c>
      <c r="AD142" s="20" t="str">
        <f t="shared" si="26"/>
        <v/>
      </c>
      <c r="AE142" s="20" t="str">
        <f t="shared" si="27"/>
        <v/>
      </c>
      <c r="AF142" s="20" t="str">
        <f t="shared" si="28"/>
        <v/>
      </c>
      <c r="AG142" s="20" t="str">
        <f t="shared" si="29"/>
        <v/>
      </c>
      <c r="AH142" s="20" t="str">
        <f t="shared" si="30"/>
        <v/>
      </c>
      <c r="AI142" s="20" t="str">
        <f t="shared" si="31"/>
        <v/>
      </c>
      <c r="AJ142" s="20" t="str" cm="1">
        <f t="array" ref="AJ142">IF(COUNTA($A142:$C142,$E142:$Y142,$AA142)=0,"",IF(AND(LEN(TRIM($V142))&gt;0,SUMPRODUCT(($N$4:$T$4=$V142)*($N142:$T142="Yes"))&gt;0),"Complete","Action required"))</f>
        <v/>
      </c>
      <c r="AK142" s="20" t="str">
        <f t="shared" si="32"/>
        <v/>
      </c>
      <c r="AL142" s="20" t="str">
        <f t="shared" si="33"/>
        <v/>
      </c>
      <c r="AM142" s="20" t="str">
        <f t="shared" si="34"/>
        <v/>
      </c>
      <c r="AN142" s="20" t="str">
        <f t="shared" si="35"/>
        <v/>
      </c>
      <c r="AO142" s="20" t="str">
        <f t="shared" si="36"/>
        <v/>
      </c>
      <c r="AP142" s="20" t="str">
        <f t="shared" si="37"/>
        <v/>
      </c>
      <c r="AQ142" s="20" t="str">
        <f t="shared" si="38"/>
        <v/>
      </c>
    </row>
    <row r="143" spans="1:43" ht="18" customHeight="1" x14ac:dyDescent="0.35">
      <c r="A143" s="14"/>
      <c r="B143" s="14"/>
      <c r="C143" s="15"/>
      <c r="D143" s="16" t="str">
        <f>IF(HorizontalReportTable[[#This Row],[MPS Name]]="","",IFERROR(_xlfn.XLOOKUP(HorizontalReportTable[[#This Row],[MPS Name]],'Service ID'!$C$2:$C$185,'Service ID'!$D$2:$D$185,""),""))</f>
        <v/>
      </c>
      <c r="E143" s="15"/>
      <c r="F143" s="14"/>
      <c r="H143" s="21"/>
      <c r="I143" s="22"/>
      <c r="J143" s="14"/>
      <c r="K143" s="18"/>
      <c r="L143" s="14"/>
      <c r="M143" s="18"/>
      <c r="N143" s="14"/>
      <c r="O143" s="14"/>
      <c r="P143" s="14"/>
      <c r="Q143" s="14"/>
      <c r="R143" s="14"/>
      <c r="S143" s="14"/>
      <c r="T143" s="14"/>
      <c r="U143" s="14"/>
      <c r="V143" s="14"/>
      <c r="W143" s="14"/>
      <c r="X143" s="18"/>
      <c r="Y143" s="14"/>
      <c r="Z143" s="19" t="b">
        <v>0</v>
      </c>
      <c r="AA143" s="14"/>
      <c r="AB143" s="19" t="b">
        <v>0</v>
      </c>
      <c r="AC143" s="20" t="str">
        <f>IF(COUNTA($A143:$C143,$E143:$Y143,$AA143)=0,"",IF(AND($A143&lt;&gt;"",$B143&lt;&gt;"",$C143&lt;&gt;"",$D143&lt;&gt;"",LEN(TRIM($E143))&gt;0,LEN(TRIM($F143))&gt;0,LEN(TRIM($G143))&gt;0,LEN(TRIM($H143))&gt;0,ISNUMBER($I143),$I143&gt;=DATE(2027,1,1),COUNTIFS('Service List'!$A$2:$A$188,$A143,'Service List'!$B$2:$B$188,$B143,'Service List'!$C$2:$C$188,$C143,'Service List'!$D$2:$D$188,$D143)&gt;0),"Complete","Action required"))</f>
        <v/>
      </c>
      <c r="AD143" s="20" t="str">
        <f t="shared" si="26"/>
        <v/>
      </c>
      <c r="AE143" s="20" t="str">
        <f t="shared" si="27"/>
        <v/>
      </c>
      <c r="AF143" s="20" t="str">
        <f t="shared" si="28"/>
        <v/>
      </c>
      <c r="AG143" s="20" t="str">
        <f t="shared" si="29"/>
        <v/>
      </c>
      <c r="AH143" s="20" t="str">
        <f t="shared" si="30"/>
        <v/>
      </c>
      <c r="AI143" s="20" t="str">
        <f t="shared" si="31"/>
        <v/>
      </c>
      <c r="AJ143" s="20" t="str" cm="1">
        <f t="array" ref="AJ143">IF(COUNTA($A143:$C143,$E143:$Y143,$AA143)=0,"",IF(AND(LEN(TRIM($V143))&gt;0,SUMPRODUCT(($N$4:$T$4=$V143)*($N143:$T143="Yes"))&gt;0),"Complete","Action required"))</f>
        <v/>
      </c>
      <c r="AK143" s="20" t="str">
        <f t="shared" si="32"/>
        <v/>
      </c>
      <c r="AL143" s="20" t="str">
        <f t="shared" si="33"/>
        <v/>
      </c>
      <c r="AM143" s="20" t="str">
        <f t="shared" si="34"/>
        <v/>
      </c>
      <c r="AN143" s="20" t="str">
        <f t="shared" si="35"/>
        <v/>
      </c>
      <c r="AO143" s="20" t="str">
        <f t="shared" si="36"/>
        <v/>
      </c>
      <c r="AP143" s="20" t="str">
        <f t="shared" si="37"/>
        <v/>
      </c>
      <c r="AQ143" s="20" t="str">
        <f t="shared" si="38"/>
        <v/>
      </c>
    </row>
    <row r="144" spans="1:43" ht="18" customHeight="1" x14ac:dyDescent="0.35">
      <c r="A144" s="14"/>
      <c r="B144" s="14"/>
      <c r="C144" s="15"/>
      <c r="D144" s="16" t="str">
        <f>IF(HorizontalReportTable[[#This Row],[MPS Name]]="","",IFERROR(_xlfn.XLOOKUP(HorizontalReportTable[[#This Row],[MPS Name]],'Service ID'!$C$2:$C$185,'Service ID'!$D$2:$D$185,""),""))</f>
        <v/>
      </c>
      <c r="E144" s="15"/>
      <c r="F144" s="14"/>
      <c r="H144" s="21"/>
      <c r="I144" s="22"/>
      <c r="J144" s="14"/>
      <c r="K144" s="18"/>
      <c r="L144" s="14"/>
      <c r="M144" s="18"/>
      <c r="N144" s="14"/>
      <c r="O144" s="14"/>
      <c r="P144" s="14"/>
      <c r="Q144" s="14"/>
      <c r="R144" s="14"/>
      <c r="S144" s="14"/>
      <c r="T144" s="14"/>
      <c r="U144" s="14"/>
      <c r="V144" s="14"/>
      <c r="W144" s="14"/>
      <c r="X144" s="18"/>
      <c r="Y144" s="14"/>
      <c r="Z144" s="19" t="b">
        <v>0</v>
      </c>
      <c r="AA144" s="14"/>
      <c r="AB144" s="19" t="b">
        <v>0</v>
      </c>
      <c r="AC144" s="20" t="str">
        <f>IF(COUNTA($A144:$C144,$E144:$Y144,$AA144)=0,"",IF(AND($A144&lt;&gt;"",$B144&lt;&gt;"",$C144&lt;&gt;"",$D144&lt;&gt;"",LEN(TRIM($E144))&gt;0,LEN(TRIM($F144))&gt;0,LEN(TRIM($G144))&gt;0,LEN(TRIM($H144))&gt;0,ISNUMBER($I144),$I144&gt;=DATE(2027,1,1),COUNTIFS('Service List'!$A$2:$A$188,$A144,'Service List'!$B$2:$B$188,$B144,'Service List'!$C$2:$C$188,$C144,'Service List'!$D$2:$D$188,$D144)&gt;0),"Complete","Action required"))</f>
        <v/>
      </c>
      <c r="AD144" s="20" t="str">
        <f t="shared" si="26"/>
        <v/>
      </c>
      <c r="AE144" s="20" t="str">
        <f t="shared" si="27"/>
        <v/>
      </c>
      <c r="AF144" s="20" t="str">
        <f t="shared" si="28"/>
        <v/>
      </c>
      <c r="AG144" s="20" t="str">
        <f t="shared" si="29"/>
        <v/>
      </c>
      <c r="AH144" s="20" t="str">
        <f t="shared" si="30"/>
        <v/>
      </c>
      <c r="AI144" s="20" t="str">
        <f t="shared" si="31"/>
        <v/>
      </c>
      <c r="AJ144" s="20" t="str" cm="1">
        <f t="array" ref="AJ144">IF(COUNTA($A144:$C144,$E144:$Y144,$AA144)=0,"",IF(AND(LEN(TRIM($V144))&gt;0,SUMPRODUCT(($N$4:$T$4=$V144)*($N144:$T144="Yes"))&gt;0),"Complete","Action required"))</f>
        <v/>
      </c>
      <c r="AK144" s="20" t="str">
        <f t="shared" si="32"/>
        <v/>
      </c>
      <c r="AL144" s="20" t="str">
        <f t="shared" si="33"/>
        <v/>
      </c>
      <c r="AM144" s="20" t="str">
        <f t="shared" si="34"/>
        <v/>
      </c>
      <c r="AN144" s="20" t="str">
        <f t="shared" si="35"/>
        <v/>
      </c>
      <c r="AO144" s="20" t="str">
        <f t="shared" si="36"/>
        <v/>
      </c>
      <c r="AP144" s="20" t="str">
        <f t="shared" si="37"/>
        <v/>
      </c>
      <c r="AQ144" s="20" t="str">
        <f t="shared" si="38"/>
        <v/>
      </c>
    </row>
    <row r="145" spans="1:43" ht="18" customHeight="1" x14ac:dyDescent="0.35">
      <c r="A145" s="14"/>
      <c r="B145" s="14"/>
      <c r="C145" s="15"/>
      <c r="D145" s="16" t="str">
        <f>IF(HorizontalReportTable[[#This Row],[MPS Name]]="","",IFERROR(_xlfn.XLOOKUP(HorizontalReportTable[[#This Row],[MPS Name]],'Service ID'!$C$2:$C$185,'Service ID'!$D$2:$D$185,""),""))</f>
        <v/>
      </c>
      <c r="E145" s="15"/>
      <c r="F145" s="14"/>
      <c r="H145" s="21"/>
      <c r="I145" s="22"/>
      <c r="J145" s="14"/>
      <c r="K145" s="18"/>
      <c r="L145" s="14"/>
      <c r="M145" s="18"/>
      <c r="N145" s="14"/>
      <c r="O145" s="14"/>
      <c r="P145" s="14"/>
      <c r="Q145" s="14"/>
      <c r="R145" s="14"/>
      <c r="S145" s="14"/>
      <c r="T145" s="14"/>
      <c r="U145" s="14"/>
      <c r="V145" s="14"/>
      <c r="W145" s="14"/>
      <c r="X145" s="18"/>
      <c r="Y145" s="14"/>
      <c r="Z145" s="19" t="b">
        <v>0</v>
      </c>
      <c r="AA145" s="14"/>
      <c r="AB145" s="19" t="b">
        <v>0</v>
      </c>
      <c r="AC145" s="20" t="str">
        <f>IF(COUNTA($A145:$C145,$E145:$Y145,$AA145)=0,"",IF(AND($A145&lt;&gt;"",$B145&lt;&gt;"",$C145&lt;&gt;"",$D145&lt;&gt;"",LEN(TRIM($E145))&gt;0,LEN(TRIM($F145))&gt;0,LEN(TRIM($G145))&gt;0,LEN(TRIM($H145))&gt;0,ISNUMBER($I145),$I145&gt;=DATE(2027,1,1),COUNTIFS('Service List'!$A$2:$A$188,$A145,'Service List'!$B$2:$B$188,$B145,'Service List'!$C$2:$C$188,$C145,'Service List'!$D$2:$D$188,$D145)&gt;0),"Complete","Action required"))</f>
        <v/>
      </c>
      <c r="AD145" s="20" t="str">
        <f t="shared" si="26"/>
        <v/>
      </c>
      <c r="AE145" s="20" t="str">
        <f t="shared" si="27"/>
        <v/>
      </c>
      <c r="AF145" s="20" t="str">
        <f t="shared" si="28"/>
        <v/>
      </c>
      <c r="AG145" s="20" t="str">
        <f t="shared" si="29"/>
        <v/>
      </c>
      <c r="AH145" s="20" t="str">
        <f t="shared" si="30"/>
        <v/>
      </c>
      <c r="AI145" s="20" t="str">
        <f t="shared" si="31"/>
        <v/>
      </c>
      <c r="AJ145" s="20" t="str" cm="1">
        <f t="array" ref="AJ145">IF(COUNTA($A145:$C145,$E145:$Y145,$AA145)=0,"",IF(AND(LEN(TRIM($V145))&gt;0,SUMPRODUCT(($N$4:$T$4=$V145)*($N145:$T145="Yes"))&gt;0),"Complete","Action required"))</f>
        <v/>
      </c>
      <c r="AK145" s="20" t="str">
        <f t="shared" si="32"/>
        <v/>
      </c>
      <c r="AL145" s="20" t="str">
        <f t="shared" si="33"/>
        <v/>
      </c>
      <c r="AM145" s="20" t="str">
        <f t="shared" si="34"/>
        <v/>
      </c>
      <c r="AN145" s="20" t="str">
        <f t="shared" si="35"/>
        <v/>
      </c>
      <c r="AO145" s="20" t="str">
        <f t="shared" si="36"/>
        <v/>
      </c>
      <c r="AP145" s="20" t="str">
        <f t="shared" si="37"/>
        <v/>
      </c>
      <c r="AQ145" s="20" t="str">
        <f t="shared" si="38"/>
        <v/>
      </c>
    </row>
    <row r="146" spans="1:43" ht="18" customHeight="1" x14ac:dyDescent="0.35">
      <c r="A146" s="14"/>
      <c r="B146" s="14"/>
      <c r="C146" s="15"/>
      <c r="D146" s="16" t="str">
        <f>IF(HorizontalReportTable[[#This Row],[MPS Name]]="","",IFERROR(_xlfn.XLOOKUP(HorizontalReportTable[[#This Row],[MPS Name]],'Service ID'!$C$2:$C$185,'Service ID'!$D$2:$D$185,""),""))</f>
        <v/>
      </c>
      <c r="E146" s="15"/>
      <c r="F146" s="14"/>
      <c r="H146" s="21"/>
      <c r="I146" s="22"/>
      <c r="J146" s="14"/>
      <c r="K146" s="18"/>
      <c r="L146" s="14"/>
      <c r="M146" s="18"/>
      <c r="N146" s="14"/>
      <c r="O146" s="14"/>
      <c r="P146" s="14"/>
      <c r="Q146" s="14"/>
      <c r="R146" s="14"/>
      <c r="S146" s="14"/>
      <c r="T146" s="14"/>
      <c r="U146" s="14"/>
      <c r="V146" s="14"/>
      <c r="W146" s="14"/>
      <c r="X146" s="18"/>
      <c r="Y146" s="14"/>
      <c r="Z146" s="19" t="b">
        <v>0</v>
      </c>
      <c r="AA146" s="14"/>
      <c r="AB146" s="19" t="b">
        <v>0</v>
      </c>
      <c r="AC146" s="20" t="str">
        <f>IF(COUNTA($A146:$C146,$E146:$Y146,$AA146)=0,"",IF(AND($A146&lt;&gt;"",$B146&lt;&gt;"",$C146&lt;&gt;"",$D146&lt;&gt;"",LEN(TRIM($E146))&gt;0,LEN(TRIM($F146))&gt;0,LEN(TRIM($G146))&gt;0,LEN(TRIM($H146))&gt;0,ISNUMBER($I146),$I146&gt;=DATE(2027,1,1),COUNTIFS('Service List'!$A$2:$A$188,$A146,'Service List'!$B$2:$B$188,$B146,'Service List'!$C$2:$C$188,$C146,'Service List'!$D$2:$D$188,$D146)&gt;0),"Complete","Action required"))</f>
        <v/>
      </c>
      <c r="AD146" s="20" t="str">
        <f t="shared" si="26"/>
        <v/>
      </c>
      <c r="AE146" s="20" t="str">
        <f t="shared" si="27"/>
        <v/>
      </c>
      <c r="AF146" s="20" t="str">
        <f t="shared" si="28"/>
        <v/>
      </c>
      <c r="AG146" s="20" t="str">
        <f t="shared" si="29"/>
        <v/>
      </c>
      <c r="AH146" s="20" t="str">
        <f t="shared" si="30"/>
        <v/>
      </c>
      <c r="AI146" s="20" t="str">
        <f t="shared" si="31"/>
        <v/>
      </c>
      <c r="AJ146" s="20" t="str" cm="1">
        <f t="array" ref="AJ146">IF(COUNTA($A146:$C146,$E146:$Y146,$AA146)=0,"",IF(AND(LEN(TRIM($V146))&gt;0,SUMPRODUCT(($N$4:$T$4=$V146)*($N146:$T146="Yes"))&gt;0),"Complete","Action required"))</f>
        <v/>
      </c>
      <c r="AK146" s="20" t="str">
        <f t="shared" si="32"/>
        <v/>
      </c>
      <c r="AL146" s="20" t="str">
        <f t="shared" si="33"/>
        <v/>
      </c>
      <c r="AM146" s="20" t="str">
        <f t="shared" si="34"/>
        <v/>
      </c>
      <c r="AN146" s="20" t="str">
        <f t="shared" si="35"/>
        <v/>
      </c>
      <c r="AO146" s="20" t="str">
        <f t="shared" si="36"/>
        <v/>
      </c>
      <c r="AP146" s="20" t="str">
        <f t="shared" si="37"/>
        <v/>
      </c>
      <c r="AQ146" s="20" t="str">
        <f t="shared" si="38"/>
        <v/>
      </c>
    </row>
    <row r="147" spans="1:43" ht="18" customHeight="1" x14ac:dyDescent="0.35">
      <c r="A147" s="14"/>
      <c r="B147" s="14"/>
      <c r="C147" s="15"/>
      <c r="D147" s="16" t="str">
        <f>IF(HorizontalReportTable[[#This Row],[MPS Name]]="","",IFERROR(_xlfn.XLOOKUP(HorizontalReportTable[[#This Row],[MPS Name]],'Service ID'!$C$2:$C$185,'Service ID'!$D$2:$D$185,""),""))</f>
        <v/>
      </c>
      <c r="E147" s="15"/>
      <c r="F147" s="14"/>
      <c r="H147" s="21"/>
      <c r="I147" s="22"/>
      <c r="J147" s="14"/>
      <c r="K147" s="18"/>
      <c r="L147" s="14"/>
      <c r="M147" s="18"/>
      <c r="N147" s="14"/>
      <c r="O147" s="14"/>
      <c r="P147" s="14"/>
      <c r="Q147" s="14"/>
      <c r="R147" s="14"/>
      <c r="S147" s="14"/>
      <c r="T147" s="14"/>
      <c r="U147" s="14"/>
      <c r="V147" s="14"/>
      <c r="W147" s="14"/>
      <c r="X147" s="18"/>
      <c r="Y147" s="14"/>
      <c r="Z147" s="19" t="b">
        <v>0</v>
      </c>
      <c r="AA147" s="14"/>
      <c r="AB147" s="19" t="b">
        <v>0</v>
      </c>
      <c r="AC147" s="20" t="str">
        <f>IF(COUNTA($A147:$C147,$E147:$Y147,$AA147)=0,"",IF(AND($A147&lt;&gt;"",$B147&lt;&gt;"",$C147&lt;&gt;"",$D147&lt;&gt;"",LEN(TRIM($E147))&gt;0,LEN(TRIM($F147))&gt;0,LEN(TRIM($G147))&gt;0,LEN(TRIM($H147))&gt;0,ISNUMBER($I147),$I147&gt;=DATE(2027,1,1),COUNTIFS('Service List'!$A$2:$A$188,$A147,'Service List'!$B$2:$B$188,$B147,'Service List'!$C$2:$C$188,$C147,'Service List'!$D$2:$D$188,$D147)&gt;0),"Complete","Action required"))</f>
        <v/>
      </c>
      <c r="AD147" s="20" t="str">
        <f t="shared" si="26"/>
        <v/>
      </c>
      <c r="AE147" s="20" t="str">
        <f t="shared" si="27"/>
        <v/>
      </c>
      <c r="AF147" s="20" t="str">
        <f t="shared" si="28"/>
        <v/>
      </c>
      <c r="AG147" s="20" t="str">
        <f t="shared" si="29"/>
        <v/>
      </c>
      <c r="AH147" s="20" t="str">
        <f t="shared" si="30"/>
        <v/>
      </c>
      <c r="AI147" s="20" t="str">
        <f t="shared" si="31"/>
        <v/>
      </c>
      <c r="AJ147" s="20" t="str" cm="1">
        <f t="array" ref="AJ147">IF(COUNTA($A147:$C147,$E147:$Y147,$AA147)=0,"",IF(AND(LEN(TRIM($V147))&gt;0,SUMPRODUCT(($N$4:$T$4=$V147)*($N147:$T147="Yes"))&gt;0),"Complete","Action required"))</f>
        <v/>
      </c>
      <c r="AK147" s="20" t="str">
        <f t="shared" si="32"/>
        <v/>
      </c>
      <c r="AL147" s="20" t="str">
        <f t="shared" si="33"/>
        <v/>
      </c>
      <c r="AM147" s="20" t="str">
        <f t="shared" si="34"/>
        <v/>
      </c>
      <c r="AN147" s="20" t="str">
        <f t="shared" si="35"/>
        <v/>
      </c>
      <c r="AO147" s="20" t="str">
        <f t="shared" si="36"/>
        <v/>
      </c>
      <c r="AP147" s="20" t="str">
        <f t="shared" si="37"/>
        <v/>
      </c>
      <c r="AQ147" s="20" t="str">
        <f t="shared" si="38"/>
        <v/>
      </c>
    </row>
    <row r="148" spans="1:43" ht="18" customHeight="1" x14ac:dyDescent="0.35">
      <c r="A148" s="14"/>
      <c r="B148" s="14"/>
      <c r="C148" s="15"/>
      <c r="D148" s="16" t="str">
        <f>IF(HorizontalReportTable[[#This Row],[MPS Name]]="","",IFERROR(_xlfn.XLOOKUP(HorizontalReportTable[[#This Row],[MPS Name]],'Service ID'!$C$2:$C$185,'Service ID'!$D$2:$D$185,""),""))</f>
        <v/>
      </c>
      <c r="E148" s="15"/>
      <c r="F148" s="14"/>
      <c r="H148" s="21"/>
      <c r="I148" s="22"/>
      <c r="J148" s="14"/>
      <c r="K148" s="18"/>
      <c r="L148" s="14"/>
      <c r="M148" s="18"/>
      <c r="N148" s="14"/>
      <c r="O148" s="14"/>
      <c r="P148" s="14"/>
      <c r="Q148" s="14"/>
      <c r="R148" s="14"/>
      <c r="S148" s="14"/>
      <c r="T148" s="14"/>
      <c r="U148" s="14"/>
      <c r="V148" s="14"/>
      <c r="W148" s="14"/>
      <c r="X148" s="18"/>
      <c r="Y148" s="14"/>
      <c r="Z148" s="19" t="b">
        <v>0</v>
      </c>
      <c r="AA148" s="14"/>
      <c r="AB148" s="19" t="b">
        <v>0</v>
      </c>
      <c r="AC148" s="20" t="str">
        <f>IF(COUNTA($A148:$C148,$E148:$Y148,$AA148)=0,"",IF(AND($A148&lt;&gt;"",$B148&lt;&gt;"",$C148&lt;&gt;"",$D148&lt;&gt;"",LEN(TRIM($E148))&gt;0,LEN(TRIM($F148))&gt;0,LEN(TRIM($G148))&gt;0,LEN(TRIM($H148))&gt;0,ISNUMBER($I148),$I148&gt;=DATE(2027,1,1),COUNTIFS('Service List'!$A$2:$A$188,$A148,'Service List'!$B$2:$B$188,$B148,'Service List'!$C$2:$C$188,$C148,'Service List'!$D$2:$D$188,$D148)&gt;0),"Complete","Action required"))</f>
        <v/>
      </c>
      <c r="AD148" s="20" t="str">
        <f t="shared" si="26"/>
        <v/>
      </c>
      <c r="AE148" s="20" t="str">
        <f t="shared" si="27"/>
        <v/>
      </c>
      <c r="AF148" s="20" t="str">
        <f t="shared" si="28"/>
        <v/>
      </c>
      <c r="AG148" s="20" t="str">
        <f t="shared" si="29"/>
        <v/>
      </c>
      <c r="AH148" s="20" t="str">
        <f t="shared" si="30"/>
        <v/>
      </c>
      <c r="AI148" s="20" t="str">
        <f t="shared" si="31"/>
        <v/>
      </c>
      <c r="AJ148" s="20" t="str" cm="1">
        <f t="array" ref="AJ148">IF(COUNTA($A148:$C148,$E148:$Y148,$AA148)=0,"",IF(AND(LEN(TRIM($V148))&gt;0,SUMPRODUCT(($N$4:$T$4=$V148)*($N148:$T148="Yes"))&gt;0),"Complete","Action required"))</f>
        <v/>
      </c>
      <c r="AK148" s="20" t="str">
        <f t="shared" si="32"/>
        <v/>
      </c>
      <c r="AL148" s="20" t="str">
        <f t="shared" si="33"/>
        <v/>
      </c>
      <c r="AM148" s="20" t="str">
        <f t="shared" si="34"/>
        <v/>
      </c>
      <c r="AN148" s="20" t="str">
        <f t="shared" si="35"/>
        <v/>
      </c>
      <c r="AO148" s="20" t="str">
        <f t="shared" si="36"/>
        <v/>
      </c>
      <c r="AP148" s="20" t="str">
        <f t="shared" si="37"/>
        <v/>
      </c>
      <c r="AQ148" s="20" t="str">
        <f t="shared" si="38"/>
        <v/>
      </c>
    </row>
    <row r="149" spans="1:43" ht="18" customHeight="1" x14ac:dyDescent="0.35">
      <c r="A149" s="14"/>
      <c r="B149" s="14"/>
      <c r="C149" s="15"/>
      <c r="D149" s="16" t="str">
        <f>IF(HorizontalReportTable[[#This Row],[MPS Name]]="","",IFERROR(_xlfn.XLOOKUP(HorizontalReportTable[[#This Row],[MPS Name]],'Service ID'!$C$2:$C$185,'Service ID'!$D$2:$D$185,""),""))</f>
        <v/>
      </c>
      <c r="E149" s="15"/>
      <c r="F149" s="14"/>
      <c r="H149" s="21"/>
      <c r="I149" s="22"/>
      <c r="J149" s="14"/>
      <c r="K149" s="18"/>
      <c r="L149" s="14"/>
      <c r="M149" s="18"/>
      <c r="N149" s="14"/>
      <c r="O149" s="14"/>
      <c r="P149" s="14"/>
      <c r="Q149" s="14"/>
      <c r="R149" s="14"/>
      <c r="S149" s="14"/>
      <c r="T149" s="14"/>
      <c r="U149" s="14"/>
      <c r="V149" s="14"/>
      <c r="W149" s="14"/>
      <c r="X149" s="18"/>
      <c r="Y149" s="14"/>
      <c r="Z149" s="19" t="b">
        <v>0</v>
      </c>
      <c r="AA149" s="14"/>
      <c r="AB149" s="19" t="b">
        <v>0</v>
      </c>
      <c r="AC149" s="20" t="str">
        <f>IF(COUNTA($A149:$C149,$E149:$Y149,$AA149)=0,"",IF(AND($A149&lt;&gt;"",$B149&lt;&gt;"",$C149&lt;&gt;"",$D149&lt;&gt;"",LEN(TRIM($E149))&gt;0,LEN(TRIM($F149))&gt;0,LEN(TRIM($G149))&gt;0,LEN(TRIM($H149))&gt;0,ISNUMBER($I149),$I149&gt;=DATE(2027,1,1),COUNTIFS('Service List'!$A$2:$A$188,$A149,'Service List'!$B$2:$B$188,$B149,'Service List'!$C$2:$C$188,$C149,'Service List'!$D$2:$D$188,$D149)&gt;0),"Complete","Action required"))</f>
        <v/>
      </c>
      <c r="AD149" s="20" t="str">
        <f t="shared" si="26"/>
        <v/>
      </c>
      <c r="AE149" s="20" t="str">
        <f t="shared" si="27"/>
        <v/>
      </c>
      <c r="AF149" s="20" t="str">
        <f t="shared" si="28"/>
        <v/>
      </c>
      <c r="AG149" s="20" t="str">
        <f t="shared" si="29"/>
        <v/>
      </c>
      <c r="AH149" s="20" t="str">
        <f t="shared" si="30"/>
        <v/>
      </c>
      <c r="AI149" s="20" t="str">
        <f t="shared" si="31"/>
        <v/>
      </c>
      <c r="AJ149" s="20" t="str" cm="1">
        <f t="array" ref="AJ149">IF(COUNTA($A149:$C149,$E149:$Y149,$AA149)=0,"",IF(AND(LEN(TRIM($V149))&gt;0,SUMPRODUCT(($N$4:$T$4=$V149)*($N149:$T149="Yes"))&gt;0),"Complete","Action required"))</f>
        <v/>
      </c>
      <c r="AK149" s="20" t="str">
        <f t="shared" si="32"/>
        <v/>
      </c>
      <c r="AL149" s="20" t="str">
        <f t="shared" si="33"/>
        <v/>
      </c>
      <c r="AM149" s="20" t="str">
        <f t="shared" si="34"/>
        <v/>
      </c>
      <c r="AN149" s="20" t="str">
        <f t="shared" si="35"/>
        <v/>
      </c>
      <c r="AO149" s="20" t="str">
        <f t="shared" si="36"/>
        <v/>
      </c>
      <c r="AP149" s="20" t="str">
        <f t="shared" si="37"/>
        <v/>
      </c>
      <c r="AQ149" s="20" t="str">
        <f t="shared" si="38"/>
        <v/>
      </c>
    </row>
    <row r="150" spans="1:43" ht="18" customHeight="1" x14ac:dyDescent="0.35">
      <c r="A150" s="14"/>
      <c r="B150" s="14"/>
      <c r="C150" s="15"/>
      <c r="D150" s="16" t="str">
        <f>IF(HorizontalReportTable[[#This Row],[MPS Name]]="","",IFERROR(_xlfn.XLOOKUP(HorizontalReportTable[[#This Row],[MPS Name]],'Service ID'!$C$2:$C$185,'Service ID'!$D$2:$D$185,""),""))</f>
        <v/>
      </c>
      <c r="E150" s="15"/>
      <c r="F150" s="14"/>
      <c r="H150" s="21"/>
      <c r="I150" s="22"/>
      <c r="J150" s="14"/>
      <c r="K150" s="18"/>
      <c r="L150" s="14"/>
      <c r="M150" s="18"/>
      <c r="N150" s="14"/>
      <c r="O150" s="14"/>
      <c r="P150" s="14"/>
      <c r="Q150" s="14"/>
      <c r="R150" s="14"/>
      <c r="S150" s="14"/>
      <c r="T150" s="14"/>
      <c r="U150" s="14"/>
      <c r="V150" s="14"/>
      <c r="W150" s="14"/>
      <c r="X150" s="18"/>
      <c r="Y150" s="14"/>
      <c r="Z150" s="19" t="b">
        <v>0</v>
      </c>
      <c r="AA150" s="14"/>
      <c r="AB150" s="19" t="b">
        <v>0</v>
      </c>
      <c r="AC150" s="20" t="str">
        <f>IF(COUNTA($A150:$C150,$E150:$Y150,$AA150)=0,"",IF(AND($A150&lt;&gt;"",$B150&lt;&gt;"",$C150&lt;&gt;"",$D150&lt;&gt;"",LEN(TRIM($E150))&gt;0,LEN(TRIM($F150))&gt;0,LEN(TRIM($G150))&gt;0,LEN(TRIM($H150))&gt;0,ISNUMBER($I150),$I150&gt;=DATE(2027,1,1),COUNTIFS('Service List'!$A$2:$A$188,$A150,'Service List'!$B$2:$B$188,$B150,'Service List'!$C$2:$C$188,$C150,'Service List'!$D$2:$D$188,$D150)&gt;0),"Complete","Action required"))</f>
        <v/>
      </c>
      <c r="AD150" s="20" t="str">
        <f t="shared" si="26"/>
        <v/>
      </c>
      <c r="AE150" s="20" t="str">
        <f t="shared" si="27"/>
        <v/>
      </c>
      <c r="AF150" s="20" t="str">
        <f t="shared" si="28"/>
        <v/>
      </c>
      <c r="AG150" s="20" t="str">
        <f t="shared" si="29"/>
        <v/>
      </c>
      <c r="AH150" s="20" t="str">
        <f t="shared" si="30"/>
        <v/>
      </c>
      <c r="AI150" s="20" t="str">
        <f t="shared" si="31"/>
        <v/>
      </c>
      <c r="AJ150" s="20" t="str" cm="1">
        <f t="array" ref="AJ150">IF(COUNTA($A150:$C150,$E150:$Y150,$AA150)=0,"",IF(AND(LEN(TRIM($V150))&gt;0,SUMPRODUCT(($N$4:$T$4=$V150)*($N150:$T150="Yes"))&gt;0),"Complete","Action required"))</f>
        <v/>
      </c>
      <c r="AK150" s="20" t="str">
        <f t="shared" si="32"/>
        <v/>
      </c>
      <c r="AL150" s="20" t="str">
        <f t="shared" si="33"/>
        <v/>
      </c>
      <c r="AM150" s="20" t="str">
        <f t="shared" si="34"/>
        <v/>
      </c>
      <c r="AN150" s="20" t="str">
        <f t="shared" si="35"/>
        <v/>
      </c>
      <c r="AO150" s="20" t="str">
        <f t="shared" si="36"/>
        <v/>
      </c>
      <c r="AP150" s="20" t="str">
        <f t="shared" si="37"/>
        <v/>
      </c>
      <c r="AQ150" s="20" t="str">
        <f t="shared" si="38"/>
        <v/>
      </c>
    </row>
  </sheetData>
  <sheetProtection algorithmName="SHA-256" hashValue="eA1e3Q0xNSm4EUUfmmWUccYSVQ0wMJ6qkyIqY2MZJlA=" saltValue="z6F96WtnGDJ7hPTTfHZ8Mw==" spinCount="100000" sheet="1" selectLockedCells="1" autoFilter="0"/>
  <mergeCells count="6">
    <mergeCell ref="J3:M3"/>
    <mergeCell ref="N3:T3"/>
    <mergeCell ref="A3:I3"/>
    <mergeCell ref="A1:AQ1"/>
    <mergeCell ref="A2:AQ2"/>
    <mergeCell ref="AC3:AQ3"/>
  </mergeCells>
  <phoneticPr fontId="10" type="noConversion"/>
  <conditionalFormatting sqref="A5:A150">
    <cfRule type="expression" dxfId="32" priority="158">
      <formula>AND(COUNTA($A5:$C5,$E5:$Y5,$AA5)&gt;0,$A5="")</formula>
    </cfRule>
  </conditionalFormatting>
  <conditionalFormatting sqref="B5:B150">
    <cfRule type="expression" dxfId="31" priority="159">
      <formula>AND($A5&lt;&gt;"",$B5="")</formula>
    </cfRule>
  </conditionalFormatting>
  <conditionalFormatting sqref="C5:C150">
    <cfRule type="expression" dxfId="30" priority="160">
      <formula>AND($A5&lt;&gt;"",$B5&lt;&gt;"",$C5="")</formula>
    </cfRule>
  </conditionalFormatting>
  <conditionalFormatting sqref="D5:D150">
    <cfRule type="expression" dxfId="29" priority="2">
      <formula>AND($A5&lt;&gt;"",$B5&lt;&gt;"",$C5="")</formula>
    </cfRule>
  </conditionalFormatting>
  <conditionalFormatting sqref="E5:E150">
    <cfRule type="expression" dxfId="28" priority="161">
      <formula>AND($A5&lt;&gt;"",$B5&lt;&gt;"",$C5&lt;&gt;"",$E5="")</formula>
    </cfRule>
  </conditionalFormatting>
  <conditionalFormatting sqref="F5:F150">
    <cfRule type="expression" dxfId="27" priority="162">
      <formula>AND($A5&lt;&gt;"",$B5&lt;&gt;"",$C5&lt;&gt;"",$E5&lt;&gt;"",$F5="")</formula>
    </cfRule>
  </conditionalFormatting>
  <conditionalFormatting sqref="G5:G1048576">
    <cfRule type="expression" dxfId="26" priority="163">
      <formula>AND($A5&lt;&gt;"",$B5&lt;&gt;"",$C5&lt;&gt;"",$E5&lt;&gt;"",$F5&lt;&gt;"",$G5="")</formula>
    </cfRule>
  </conditionalFormatting>
  <conditionalFormatting sqref="H5:H150">
    <cfRule type="expression" dxfId="25" priority="164">
      <formula>AND($A5&lt;&gt;"",$B5&lt;&gt;"",$C5&lt;&gt;"",$E5&lt;&gt;"",$F5&lt;&gt;"",$G5&lt;&gt;"",$H5="")</formula>
    </cfRule>
  </conditionalFormatting>
  <conditionalFormatting sqref="I5:I150">
    <cfRule type="expression" dxfId="24" priority="185">
      <formula>AND($A5&lt;&gt;"",$B5&lt;&gt;"",$C5&lt;&gt;"",$E5&lt;&gt;"",$F5&lt;&gt;"",$G5&lt;&gt;"",$H5&lt;&gt;"",OR($I5="",NOT(ISNUMBER($I5)),$I5&lt;DATE(2027,1,1)))</formula>
    </cfRule>
  </conditionalFormatting>
  <conditionalFormatting sqref="J5:J150">
    <cfRule type="expression" dxfId="23" priority="166">
      <formula>AND($A5&lt;&gt;"",$B5&lt;&gt;"",$C5&lt;&gt;"",$E5&lt;&gt;"",$F5&lt;&gt;"",$G5&lt;&gt;"",$H5&lt;&gt;"",$I5&lt;&gt;"",NOT(OR($J5="Yes",$J5="No")))</formula>
    </cfRule>
  </conditionalFormatting>
  <conditionalFormatting sqref="K5:K150">
    <cfRule type="expression" dxfId="22" priority="167">
      <formula>AND($A5&lt;&gt;"",$B5&lt;&gt;"",$C5&lt;&gt;"",$E5&lt;&gt;"",$F5&lt;&gt;"",$G5&lt;&gt;"",$H5&lt;&gt;"",$I5&lt;&gt;"",OR(AND($J5="No",OR(NOT(ISNUMBER($K5)),$K5&lt;0,$K5&gt;1440)),AND($J5="Yes",$K5&lt;&gt;"")))</formula>
    </cfRule>
  </conditionalFormatting>
  <conditionalFormatting sqref="L5:L150">
    <cfRule type="expression" dxfId="21" priority="168">
      <formula>AND($A5&lt;&gt;"",$B5&lt;&gt;"",$C5&lt;&gt;"",$E5&lt;&gt;"",$F5&lt;&gt;"",$G5&lt;&gt;"",$H5&lt;&gt;"",$I5&lt;&gt;"",OR(AND($J5="Yes",$K5=""),AND($J5="No",ISNUMBER($K5),$K5&gt;=0,$K5&lt;=1440)),NOT(OR($L5="Yes",$L5="No")))</formula>
    </cfRule>
  </conditionalFormatting>
  <conditionalFormatting sqref="M5:M150">
    <cfRule type="expression" dxfId="20" priority="169">
      <formula>AND($A5&lt;&gt;"",$B5&lt;&gt;"",$C5&lt;&gt;"",$E5&lt;&gt;"",$F5&lt;&gt;"",$G5&lt;&gt;"",$H5&lt;&gt;"",$I5&lt;&gt;"",OR(AND($J5="Yes",$K5=""),AND($J5="No",ISNUMBER($K5),$K5&gt;=0,$K5&lt;=1440)),OR(AND($L5="No",OR(NOT(ISNUMBER($M5)),$M5&lt;0,$M5&gt;1440)),AND($L5="Yes",$M5&lt;&gt;"")))</formula>
    </cfRule>
  </conditionalFormatting>
  <conditionalFormatting sqref="N5:N150">
    <cfRule type="expression" dxfId="19" priority="170">
      <formula>AND(OR(AND($L5="Yes",$M5=""),AND($L5="No",ISNUMBER($M5),$M5&gt;=0,$M5&lt;=1440)),NOT(OR($N5="Yes",$N5="No",$N5="Don't know")))</formula>
    </cfRule>
  </conditionalFormatting>
  <conditionalFormatting sqref="O5:O150">
    <cfRule type="expression" dxfId="18" priority="171">
      <formula>AND(OR($N5="Yes",$N5="No",$N5="Don't know"),NOT(OR($O5="Yes",$O5="No",$O5="Don't know")))</formula>
    </cfRule>
  </conditionalFormatting>
  <conditionalFormatting sqref="P5:P150">
    <cfRule type="expression" dxfId="17" priority="172">
      <formula>AND(OR($N5="Yes",$N5="No",$N5="Don't know"),OR($O5="Yes",$O5="No",$O5="Don't know"),NOT(OR($P5="Yes",$P5="No",$P5="Don't know")))</formula>
    </cfRule>
  </conditionalFormatting>
  <conditionalFormatting sqref="Q5:Q150">
    <cfRule type="expression" dxfId="16" priority="173">
      <formula>AND(OR($N5="Yes",$N5="No",$N5="Don't know"),OR($O5="Yes",$O5="No",$O5="Don't know"),OR($P5="Yes",$P5="No",$P5="Don't know"),NOT(OR($Q5="Yes",$Q5="No",$Q5="Don't know")))</formula>
    </cfRule>
  </conditionalFormatting>
  <conditionalFormatting sqref="R5:R150">
    <cfRule type="expression" dxfId="15" priority="174">
      <formula>AND(OR($N5="Yes",$N5="No",$N5="Don't know"),OR($O5="Yes",$O5="No",$O5="Don't know"),OR($P5="Yes",$P5="No",$P5="Don't know"),OR($Q5="Yes",$Q5="No",$Q5="Don't know"),NOT(OR($R5="Yes",$R5="No",$R5="Don't know")))</formula>
    </cfRule>
  </conditionalFormatting>
  <conditionalFormatting sqref="S5:S150">
    <cfRule type="expression" dxfId="14" priority="175">
      <formula>AND(OR($N5="Yes",$N5="No",$N5="Don't know"),OR($O5="Yes",$O5="No",$O5="Don't know"),OR($P5="Yes",$P5="No",$P5="Don't know"),OR($Q5="Yes",$Q5="No",$Q5="Don't know"),OR($R5="Yes",$R5="No",$R5="Don't know"),NOT(OR($S5="Yes",$S5="No",$S5="Don't know")))</formula>
    </cfRule>
  </conditionalFormatting>
  <conditionalFormatting sqref="T5:T150">
    <cfRule type="expression" dxfId="13" priority="176">
      <formula>AND(OR($N5="Yes",$N5="No",$N5="Don't know"),OR($O5="Yes",$O5="No",$O5="Don't know"),OR($P5="Yes",$P5="No",$P5="Don't know"),OR($Q5="Yes",$Q5="No",$Q5="Don't know"),OR($R5="Yes",$R5="No",$R5="Don't know"),OR($S5="Yes",$S5="No",$S5="Don't know"),OR(NOT(OR($T5="Yes",$T5="No",$T5="Don't know")),AND(OR($T5="No",$T5="Don't know"),COUNTIF($N5:$T5,"Yes")=0)))</formula>
    </cfRule>
  </conditionalFormatting>
  <conditionalFormatting sqref="U5:U43 U45:U150">
    <cfRule type="expression" dxfId="12" priority="177">
      <formula>AND(COUNTIF($N5:$T5,"Yes")&gt;0,OR(AND($T5="Yes",OR(LEN(TRIM($U5))=0,LEN($U5)&gt;1000)),AND(OR($T5="No",$T5="Don't know"),$U5&lt;&gt;"")))</formula>
    </cfRule>
  </conditionalFormatting>
  <conditionalFormatting sqref="U44">
    <cfRule type="expression" dxfId="11" priority="1">
      <formula>AND(OR($N44="Yes",$N44="No",$N44="Don't know"),OR($O44="Yes",$O44="No",$O44="Don't know"),OR($P44="Yes",$P44="No",$P44="Don't know"),OR($Q44="Yes",$Q44="No",$Q44="Don't know"),OR($R44="Yes",$R44="No",$R44="Don't know"),NOT(OR($S44="Yes",$S44="No",$S44="Don't know")))</formula>
    </cfRule>
  </conditionalFormatting>
  <conditionalFormatting sqref="V5:V150">
    <cfRule type="expression" dxfId="10" priority="178">
      <formula>AND(COUNTIF($N5:$T5,"Yes")&gt;0,OR(AND($T5="Yes",LEN(TRIM($U5))&gt;0,LEN($U5)&lt;=1000),AND(OR($T5="No",$T5="Don't know"),$U5="")),OR($V5="",SUMPRODUCT(($N$4:$T$4=$V5)*($N5:$T5="Yes"))=0))</formula>
    </cfRule>
  </conditionalFormatting>
  <conditionalFormatting sqref="W5:W150">
    <cfRule type="expression" dxfId="9" priority="179">
      <formula>AND($V5&lt;&gt;"",SUMPRODUCT(($N$4:$T$4=$V5)*($N5:$T5="Yes"))&gt;0,OR(LEN(TRIM($W5))=0,LEN($W5)&gt;1000))</formula>
    </cfRule>
  </conditionalFormatting>
  <conditionalFormatting sqref="X5:X150">
    <cfRule type="expression" dxfId="8" priority="180">
      <formula>AND(LEN(TRIM($W5))&gt;0,LEN($W5)&lt;=1000,OR(NOT(ISNUMBER($X5)),$X5&lt;0,$X5&gt;1440))</formula>
    </cfRule>
  </conditionalFormatting>
  <conditionalFormatting sqref="Y5:Y150">
    <cfRule type="expression" dxfId="7" priority="181">
      <formula>AND(ISNUMBER($X5),$X5&gt;=0,$X5&lt;=1440,NOT(OR($Y5="Yes",$Y5="No")))</formula>
    </cfRule>
  </conditionalFormatting>
  <conditionalFormatting sqref="Z5:Z150">
    <cfRule type="expression" dxfId="6" priority="182">
      <formula>AND(OR($Y5="Yes",$Y5="No"),OR(AND($Y5="Yes",$Z5&lt;&gt;TRUE),AND($Y5="No",$Z5=TRUE)))</formula>
    </cfRule>
  </conditionalFormatting>
  <conditionalFormatting sqref="AA5:AA150">
    <cfRule type="expression" dxfId="5" priority="183">
      <formula>OR(AND($Y5="Yes",$Z5=TRUE,OR(NOT(ISNUMBER($AA5)),$AA5&lt;0,$AA5&gt;1440)),AND($Y5="No",$Z5=FALSE,$AA5&lt;&gt;""))</formula>
    </cfRule>
  </conditionalFormatting>
  <conditionalFormatting sqref="AB5:AB150">
    <cfRule type="expression" dxfId="4" priority="184">
      <formula>AND(OR(AND($Y5="Yes",$Z5=TRUE,ISNUMBER($AA5),$AA5&gt;=0,$AA5&lt;=1440),AND($Y5="No",$Z5=FALSE,$AA5="")),$AB5&lt;&gt;TRUE)</formula>
    </cfRule>
  </conditionalFormatting>
  <conditionalFormatting sqref="AC5:AP150">
    <cfRule type="expression" dxfId="3" priority="186">
      <formula>AC5="Action required"</formula>
    </cfRule>
  </conditionalFormatting>
  <conditionalFormatting sqref="AQ5:AQ150">
    <cfRule type="expression" dxfId="2" priority="155" stopIfTrue="1">
      <formula>$AQ5="Action required"</formula>
    </cfRule>
    <cfRule type="expression" dxfId="1" priority="157">
      <formula>$AQ5="Ready to submit"</formula>
    </cfRule>
    <cfRule type="expression" dxfId="0" priority="156">
      <formula>$AQ5="In progress"</formula>
    </cfRule>
  </conditionalFormatting>
  <dataValidations count="16">
    <dataValidation type="list" allowBlank="1" showErrorMessage="1" errorTitle="Invalid entry" error="Select a value from the dropdown list." sqref="J5:J150 L5:L150" xr:uid="{B533BCCF-7F8C-428C-833D-90DC9DBB3C48}">
      <formula1>"Yes,No"</formula1>
    </dataValidation>
    <dataValidation type="list" allowBlank="1" showErrorMessage="1" errorTitle="Select a listed response" error="Select Yes, No or Don't know from the dropdown." sqref="N5:T150" xr:uid="{0AB8CA78-13D9-41D1-9FBE-42B07D898B9F}">
      <formula1>"Yes,No,Don't know"</formula1>
    </dataValidation>
    <dataValidation type="custom" allowBlank="1" showErrorMessage="1" errorTitle="Q3a response" error="Enter no more than 1,000 characters only when Other is Yes. Leave Q3a blank when Other is No or Don't know." promptTitle="Character limit" prompt="Maximum 1,000 characters." sqref="U45:U150 U6:U43" xr:uid="{230C1C74-D936-4E4F-BF01-83287AC38B6A}">
      <formula1>AND(LEN(U6)&lt;=1000,OR($T6="Yes",U6=""))</formula1>
    </dataValidation>
    <dataValidation type="custom" allowBlank="1" showErrorMessage="1" errorTitle="Invalid Q6b response" error="Enter 1 to 1,440 numeric minutes in Q6b only when Q6 is Yes. Leave Q6b blank when Q6 is No." sqref="AA5:AA150" xr:uid="{3F9156C4-A53D-4D1D-B41F-91BA177324A2}">
      <formula1>OR(AND($Y5="Yes",ISNUMBER(AA5),AA5&gt;=1,AA5&lt;=1440),AND($Y5="No",AA5=""),$Y5="")</formula1>
    </dataValidation>
    <dataValidation type="list" allowBlank="1" showErrorMessage="1" errorTitle="Invalid State" error="Select a State from the dropdown." sqref="A5:A150" xr:uid="{C7270343-C092-4459-A847-C941A3B5D1CC}">
      <formula1>ReportStateOptions</formula1>
    </dataValidation>
    <dataValidation type="list" allowBlank="1" showErrorMessage="1" errorTitle="Required field" error="Select Yes or No from the dropdown list." sqref="Y5:Y150" xr:uid="{69BBCFDD-7C72-4FFD-A625-E686739A7732}">
      <formula1>"Yes,No"</formula1>
    </dataValidation>
    <dataValidation type="custom" allowBlank="1" showErrorMessage="1" errorTitle="Invalid Q5 time" error="Enter a number from 1 to 1,440 minutes." sqref="X5:X150" xr:uid="{0EA9F832-C2AB-4C1F-A090-94F0A1947777}">
      <formula1>OR(X5="",AND(ISNUMBER(X5),X5&gt;=1,X5&lt;=1440))</formula1>
    </dataValidation>
    <dataValidation type="custom" allowBlank="1" showErrorMessage="1" errorTitle="Numeric response required" error="Enter a number only when the related answer is No; otherwise leave this field blank." sqref="K5:K150" xr:uid="{BE63EFED-4860-415A-BC4F-40A0E5261B0F}">
      <formula1>OR(AND($J5="No",ISNUMBER(K5)),AND($J5&lt;&gt;"No",K5=""))</formula1>
    </dataValidation>
    <dataValidation type="custom" allowBlank="1" showErrorMessage="1" errorTitle="Numeric response required" error="Enter a number only when the related answer is No; otherwise leave this field blank." sqref="M5:M150" xr:uid="{8D813938-3832-4CAE-A82F-3286759D48A3}">
      <formula1>OR(AND($L5="No",ISNUMBER(M5)),AND($L5&lt;&gt;"No",M5=""))</formula1>
    </dataValidation>
    <dataValidation type="custom" allowBlank="1" showErrorMessage="1" errorTitle="Q4 response required" error="Enter a Q4 response of no more than 1,000 characters." sqref="W5:W150" xr:uid="{EA1C59F4-25D7-4DB1-BC53-9328C623E448}">
      <formula1>AND(LEN(TRIM(W5))&gt;0,LEN(W5)&lt;=1000)</formula1>
    </dataValidation>
    <dataValidation type="date" operator="greaterThanOrEqual" allowBlank="1" showErrorMessage="1" errorTitle="Invalid completion date" error="Date Completed must be 1 January 2027 or later." sqref="I5:I150" xr:uid="{A5671987-8498-4D3E-97A7-AB21AAAD8D8C}">
      <formula1>46388</formula1>
    </dataValidation>
    <dataValidation type="list" allowBlank="1" showErrorMessage="1" errorTitle="Invalid preferred information source" error="Select an information source that is marked Yes in Q3." sqref="V5:V150" xr:uid="{A9E7CD73-8642-4F7B-A2BF-306B158DC54A}">
      <formula1>Q3bSelectedOptions</formula1>
    </dataValidation>
    <dataValidation allowBlank="1" showErrorMessage="1" promptTitle="Character limit" prompt="Maximum 1,000 characters." sqref="U44" xr:uid="{E6DD3F79-FEFD-4F7C-A1DB-7F6DC2EE5C93}"/>
    <dataValidation allowBlank="1" showErrorMessage="1" sqref="D5:F150" xr:uid="{163DBA31-AB4E-445E-AA2D-43C43B7546E6}"/>
    <dataValidation type="custom" allowBlank="1" showInputMessage="1" showErrorMessage="1" errorTitle="Valid email address required" error="Enter an email address in the format name@example.com." sqref="G5:G1048576" xr:uid="{88EBF9F3-B29F-47E5-9EB8-3556357D7B43}">
      <formula1>OR(G5="",AND(IFERROR(FIND("@",G5),0)&gt;1,IFERROR(FIND(".",G5,FIND("@",G5)+2),0)&gt;FIND("@",G5)+1,IFERROR(FIND(".",G5,FIND("@",G5)+2),0)&lt;LEN(G5)))</formula1>
    </dataValidation>
    <dataValidation type="custom" allowBlank="1" showErrorMessage="1" sqref="H5:H150" xr:uid="{46E24FD6-39E7-4F6F-A0CA-265A5E2D0BD7}">
      <formula1>OR(H5="",IFERROR(AND(LEN(H5)&gt;0,H5=TEXT(--H5,REPT("0",LEN(H5)))),FALSE))</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ErrorMessage="1" errorTitle="Provider does not match MPS" error="The selected MPS belongs to a different provider. Clear the MPS first if you need to choose another provider." xr:uid="{B6D17A7C-0037-4572-B587-F5C0ACEC394D}">
          <x14:formula1>
            <xm:f>IF($C5="",INDIRECT(VLOOKUP($A5,'Service List'!$BD$2:$BE$9,2,FALSE)),INDEX('Service ID'!$B$2:$B$188,MATCH($C5,'Service ID'!$C$2:$C$188,0)))</xm:f>
          </x14:formula1>
          <xm:sqref>B5:B150</xm:sqref>
        </x14:dataValidation>
        <x14:dataValidation type="list" allowBlank="1" showErrorMessage="1" errorTitle="Invalid MPS" error="Select an MPS belonging to the selected Provider." xr:uid="{C082AF6F-8308-4C58-924B-74CA63C64B04}">
          <x14:formula1>
            <xm:f>INDIRECT(VLOOKUP($B5,'Service List'!$BF$2:$BG$42,2,FALSE))</xm:f>
          </x14:formula1>
          <xm:sqref>C5:C150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85385-D67C-46B9-9815-F416A12CD1EB}">
  <dimension ref="A1:BN185"/>
  <sheetViews>
    <sheetView workbookViewId="0">
      <selection activeCell="BG31" sqref="BG31"/>
    </sheetView>
  </sheetViews>
  <sheetFormatPr defaultRowHeight="14.5" x14ac:dyDescent="0.35"/>
  <cols>
    <col min="1" max="1" width="5.7265625" bestFit="1" customWidth="1"/>
    <col min="2" max="2" width="54" bestFit="1" customWidth="1"/>
    <col min="3" max="3" width="46.26953125" bestFit="1" customWidth="1"/>
    <col min="4" max="4" width="16.453125" bestFit="1" customWidth="1"/>
    <col min="5" max="6" width="8.7265625" style="3"/>
  </cols>
  <sheetData>
    <row r="1" spans="1:66" ht="15.5" x14ac:dyDescent="0.35">
      <c r="A1" s="1" t="s">
        <v>17</v>
      </c>
      <c r="B1" s="1" t="s">
        <v>18</v>
      </c>
      <c r="C1" s="1" t="s">
        <v>566</v>
      </c>
      <c r="D1" s="1" t="s">
        <v>548</v>
      </c>
      <c r="G1" t="s">
        <v>261</v>
      </c>
      <c r="H1" t="s">
        <v>262</v>
      </c>
      <c r="I1" t="s">
        <v>263</v>
      </c>
      <c r="J1" t="s">
        <v>266</v>
      </c>
      <c r="K1" t="s">
        <v>267</v>
      </c>
      <c r="L1" t="s">
        <v>268</v>
      </c>
      <c r="M1" t="s">
        <v>269</v>
      </c>
      <c r="N1" t="s">
        <v>270</v>
      </c>
      <c r="O1" t="s">
        <v>271</v>
      </c>
      <c r="P1" t="s">
        <v>272</v>
      </c>
      <c r="Q1" t="s">
        <v>273</v>
      </c>
      <c r="R1" t="s">
        <v>283</v>
      </c>
      <c r="S1" t="s">
        <v>284</v>
      </c>
      <c r="T1" t="s">
        <v>285</v>
      </c>
      <c r="U1" t="s">
        <v>286</v>
      </c>
      <c r="V1" t="s">
        <v>287</v>
      </c>
      <c r="W1" t="s">
        <v>288</v>
      </c>
      <c r="X1" t="s">
        <v>289</v>
      </c>
      <c r="Y1" t="s">
        <v>290</v>
      </c>
      <c r="Z1" t="s">
        <v>291</v>
      </c>
      <c r="AA1" t="s">
        <v>292</v>
      </c>
      <c r="AB1" t="s">
        <v>293</v>
      </c>
      <c r="AC1" t="s">
        <v>294</v>
      </c>
      <c r="AD1" t="s">
        <v>295</v>
      </c>
      <c r="AE1" t="s">
        <v>296</v>
      </c>
      <c r="AF1" t="s">
        <v>297</v>
      </c>
      <c r="AG1" t="s">
        <v>298</v>
      </c>
      <c r="AH1" t="s">
        <v>299</v>
      </c>
      <c r="AI1" t="s">
        <v>300</v>
      </c>
      <c r="AJ1" t="s">
        <v>301</v>
      </c>
      <c r="AK1" t="s">
        <v>302</v>
      </c>
      <c r="AL1" t="s">
        <v>303</v>
      </c>
      <c r="AM1" t="s">
        <v>304</v>
      </c>
      <c r="AN1" t="s">
        <v>305</v>
      </c>
      <c r="AO1" t="s">
        <v>306</v>
      </c>
      <c r="AP1" t="s">
        <v>307</v>
      </c>
      <c r="AQ1" t="s">
        <v>308</v>
      </c>
      <c r="AR1" t="s">
        <v>309</v>
      </c>
      <c r="AS1" t="s">
        <v>310</v>
      </c>
      <c r="AT1" t="s">
        <v>311</v>
      </c>
      <c r="AU1" t="s">
        <v>312</v>
      </c>
      <c r="AV1" t="s">
        <v>313</v>
      </c>
      <c r="AW1" t="s">
        <v>314</v>
      </c>
      <c r="AX1" t="s">
        <v>315</v>
      </c>
      <c r="AY1" t="s">
        <v>316</v>
      </c>
      <c r="AZ1" t="s">
        <v>317</v>
      </c>
      <c r="BA1" t="s">
        <v>318</v>
      </c>
      <c r="BB1" t="s">
        <v>319</v>
      </c>
      <c r="BC1" t="s">
        <v>320</v>
      </c>
      <c r="BD1" t="s">
        <v>17</v>
      </c>
      <c r="BE1" t="s">
        <v>274</v>
      </c>
      <c r="BF1" t="s">
        <v>18</v>
      </c>
      <c r="BG1" t="s">
        <v>321</v>
      </c>
      <c r="BH1" t="s">
        <v>567</v>
      </c>
      <c r="BI1" t="s">
        <v>568</v>
      </c>
      <c r="BJ1" t="s">
        <v>569</v>
      </c>
      <c r="BK1" t="s">
        <v>570</v>
      </c>
      <c r="BL1" t="s">
        <v>571</v>
      </c>
      <c r="BM1" t="s">
        <v>572</v>
      </c>
      <c r="BN1" t="s">
        <v>573</v>
      </c>
    </row>
    <row r="2" spans="1:66" x14ac:dyDescent="0.35">
      <c r="A2" t="s">
        <v>246</v>
      </c>
      <c r="B2" t="s">
        <v>19</v>
      </c>
      <c r="C2" t="s">
        <v>20</v>
      </c>
      <c r="D2" t="str" cm="1">
        <f t="array" ref="D2">IFERROR(_xlfn.XLOOKUP(B2&amp;"|"&amp;C2,'Service ID'!$B$2:$B$185&amp;"|"&amp;'Service ID'!$C$2:$C$185,'Service ID'!$D$2:$D$185,""),"")</f>
        <v>SRV-25958</v>
      </c>
      <c r="G2" t="str" cm="1">
        <f t="array" ref="G2:G9">_xlfn._xlws.SORT(_xlfn.UNIQUE(_xlfn._xlws.FILTER($A$2:$A$185,$A$2:$A$185&lt;&gt;"","")))</f>
        <v>NFI</v>
      </c>
      <c r="J2" t="s">
        <v>19</v>
      </c>
      <c r="K2" t="s">
        <v>12</v>
      </c>
      <c r="L2" t="s">
        <v>95</v>
      </c>
      <c r="M2" t="s">
        <v>101</v>
      </c>
      <c r="N2" t="s">
        <v>148</v>
      </c>
      <c r="O2" t="s">
        <v>182</v>
      </c>
      <c r="P2" t="s">
        <v>188</v>
      </c>
      <c r="Q2" t="s">
        <v>207</v>
      </c>
      <c r="R2" t="s">
        <v>189</v>
      </c>
      <c r="S2" t="s">
        <v>149</v>
      </c>
      <c r="T2" t="s">
        <v>102</v>
      </c>
      <c r="U2" t="s">
        <v>105</v>
      </c>
      <c r="V2" t="s">
        <v>113</v>
      </c>
      <c r="W2" t="s">
        <v>100</v>
      </c>
      <c r="X2" t="s">
        <v>193</v>
      </c>
      <c r="Y2" t="s">
        <v>117</v>
      </c>
      <c r="Z2" t="s">
        <v>151</v>
      </c>
      <c r="AA2" t="s">
        <v>13</v>
      </c>
      <c r="AB2" t="s">
        <v>160</v>
      </c>
      <c r="AC2" t="s">
        <v>195</v>
      </c>
      <c r="AD2" t="s">
        <v>24</v>
      </c>
      <c r="AE2" t="s">
        <v>183</v>
      </c>
      <c r="AF2" t="s">
        <v>163</v>
      </c>
      <c r="AG2" t="s">
        <v>122</v>
      </c>
      <c r="AH2" t="s">
        <v>197</v>
      </c>
      <c r="AI2" t="s">
        <v>37</v>
      </c>
      <c r="AJ2" t="s">
        <v>166</v>
      </c>
      <c r="AK2" t="s">
        <v>39</v>
      </c>
      <c r="AL2" t="s">
        <v>58</v>
      </c>
      <c r="AM2" t="s">
        <v>20</v>
      </c>
      <c r="AN2" t="s">
        <v>125</v>
      </c>
      <c r="AO2" t="s">
        <v>60</v>
      </c>
      <c r="AP2" t="s">
        <v>96</v>
      </c>
      <c r="AQ2" t="s">
        <v>200</v>
      </c>
      <c r="AR2" t="s">
        <v>170</v>
      </c>
      <c r="AS2" t="s">
        <v>202</v>
      </c>
      <c r="AT2" t="s">
        <v>128</v>
      </c>
      <c r="AU2" t="s">
        <v>65</v>
      </c>
      <c r="AV2" t="s">
        <v>185</v>
      </c>
      <c r="AW2" t="s">
        <v>205</v>
      </c>
      <c r="AX2" t="s">
        <v>137</v>
      </c>
      <c r="AY2" t="s">
        <v>140</v>
      </c>
      <c r="AZ2" t="s">
        <v>208</v>
      </c>
      <c r="BA2" t="s">
        <v>69</v>
      </c>
      <c r="BB2" t="s">
        <v>143</v>
      </c>
      <c r="BC2" t="s">
        <v>177</v>
      </c>
      <c r="BD2" t="s">
        <v>246</v>
      </c>
      <c r="BE2" t="s">
        <v>275</v>
      </c>
      <c r="BF2" t="s">
        <v>188</v>
      </c>
      <c r="BG2" t="s">
        <v>322</v>
      </c>
      <c r="BH2" t="str" cm="1">
        <f t="array" ref="BH2">_xlfn._xlws.FILTER('Multi-MPS Reporting Template'!$N$4:$T$4,'Multi-MPS Reporting Template'!$N5:$T5="Yes","")</f>
        <v/>
      </c>
    </row>
    <row r="3" spans="1:66" x14ac:dyDescent="0.35">
      <c r="A3" t="s">
        <v>21</v>
      </c>
      <c r="B3" t="s">
        <v>12</v>
      </c>
      <c r="C3" t="s">
        <v>13</v>
      </c>
      <c r="D3" t="str" cm="1">
        <f t="array" ref="D3">IFERROR(_xlfn.XLOOKUP(B3&amp;"|"&amp;C3,'Service ID'!$B$2:$B$185&amp;"|"&amp;'Service ID'!$C$2:$C$185,'Service ID'!$D$2:$D$185,""),"")</f>
        <v>SRV-7195</v>
      </c>
      <c r="G3" t="str">
        <v>NSW</v>
      </c>
      <c r="K3" t="s">
        <v>23</v>
      </c>
      <c r="M3" t="s">
        <v>104</v>
      </c>
      <c r="N3" t="s">
        <v>150</v>
      </c>
      <c r="O3" t="s">
        <v>184</v>
      </c>
      <c r="P3" t="s">
        <v>192</v>
      </c>
      <c r="R3" t="s">
        <v>190</v>
      </c>
      <c r="T3" t="s">
        <v>103</v>
      </c>
      <c r="U3" t="s">
        <v>106</v>
      </c>
      <c r="V3" t="s">
        <v>114</v>
      </c>
      <c r="Y3" t="s">
        <v>118</v>
      </c>
      <c r="Z3" t="s">
        <v>152</v>
      </c>
      <c r="AA3" t="s">
        <v>22</v>
      </c>
      <c r="AB3" t="s">
        <v>161</v>
      </c>
      <c r="AD3" t="s">
        <v>25</v>
      </c>
      <c r="AF3" t="s">
        <v>164</v>
      </c>
      <c r="AG3" t="s">
        <v>123</v>
      </c>
      <c r="AH3" t="s">
        <v>198</v>
      </c>
      <c r="AJ3" t="s">
        <v>167</v>
      </c>
      <c r="AK3" t="s">
        <v>40</v>
      </c>
      <c r="AN3" t="s">
        <v>126</v>
      </c>
      <c r="AO3" t="s">
        <v>61</v>
      </c>
      <c r="AP3" t="s">
        <v>97</v>
      </c>
      <c r="AR3" t="s">
        <v>171</v>
      </c>
      <c r="AS3" t="s">
        <v>203</v>
      </c>
      <c r="AT3" t="s">
        <v>129</v>
      </c>
      <c r="AU3" t="s">
        <v>66</v>
      </c>
      <c r="AV3" t="s">
        <v>186</v>
      </c>
      <c r="AX3" t="s">
        <v>138</v>
      </c>
      <c r="AY3" t="s">
        <v>141</v>
      </c>
      <c r="AZ3" t="s">
        <v>209</v>
      </c>
      <c r="BA3" t="s">
        <v>70</v>
      </c>
      <c r="BB3" t="s">
        <v>144</v>
      </c>
      <c r="BC3" t="s">
        <v>178</v>
      </c>
      <c r="BD3" t="s">
        <v>21</v>
      </c>
      <c r="BE3" t="s">
        <v>276</v>
      </c>
      <c r="BF3" t="s">
        <v>148</v>
      </c>
      <c r="BG3" t="s">
        <v>323</v>
      </c>
      <c r="BH3" t="str" cm="1">
        <f t="array" ref="BH3">_xlfn._xlws.FILTER('Multi-MPS Reporting Template'!$N$4:$T$4,'Multi-MPS Reporting Template'!$N6:$T6="Yes","")</f>
        <v/>
      </c>
    </row>
    <row r="4" spans="1:66" x14ac:dyDescent="0.35">
      <c r="A4" t="s">
        <v>21</v>
      </c>
      <c r="B4" t="s">
        <v>12</v>
      </c>
      <c r="C4" t="s">
        <v>22</v>
      </c>
      <c r="D4" t="str" cm="1">
        <f t="array" ref="D4">IFERROR(_xlfn.XLOOKUP(B4&amp;"|"&amp;C4,'Service ID'!$B$2:$B$185&amp;"|"&amp;'Service ID'!$C$2:$C$185,'Service ID'!$D$2:$D$185,""),"")</f>
        <v>SRV-7610</v>
      </c>
      <c r="G4" t="str">
        <v>NT</v>
      </c>
      <c r="K4" t="s">
        <v>36</v>
      </c>
      <c r="M4" t="s">
        <v>112</v>
      </c>
      <c r="N4" t="s">
        <v>159</v>
      </c>
      <c r="P4" t="s">
        <v>194</v>
      </c>
      <c r="R4" t="s">
        <v>191</v>
      </c>
      <c r="U4" t="s">
        <v>107</v>
      </c>
      <c r="V4" t="s">
        <v>115</v>
      </c>
      <c r="Y4" t="s">
        <v>119</v>
      </c>
      <c r="Z4" t="s">
        <v>153</v>
      </c>
      <c r="AD4" t="s">
        <v>26</v>
      </c>
      <c r="AJ4" t="s">
        <v>168</v>
      </c>
      <c r="AK4" t="s">
        <v>41</v>
      </c>
      <c r="AO4" t="s">
        <v>62</v>
      </c>
      <c r="AR4" t="s">
        <v>172</v>
      </c>
      <c r="AT4" t="s">
        <v>130</v>
      </c>
      <c r="AU4" t="s">
        <v>67</v>
      </c>
      <c r="AZ4" t="s">
        <v>210</v>
      </c>
      <c r="BA4" t="s">
        <v>71</v>
      </c>
      <c r="BB4" t="s">
        <v>145</v>
      </c>
      <c r="BC4" t="s">
        <v>179</v>
      </c>
      <c r="BD4" t="s">
        <v>94</v>
      </c>
      <c r="BE4" t="s">
        <v>277</v>
      </c>
      <c r="BF4" t="s">
        <v>101</v>
      </c>
      <c r="BG4" t="s">
        <v>324</v>
      </c>
      <c r="BH4" t="str" cm="1">
        <f t="array" ref="BH4">_xlfn._xlws.FILTER('Multi-MPS Reporting Template'!$N$4:$T$4,'Multi-MPS Reporting Template'!$N7:$T7="Yes","")</f>
        <v/>
      </c>
    </row>
    <row r="5" spans="1:66" x14ac:dyDescent="0.35">
      <c r="A5" t="s">
        <v>21</v>
      </c>
      <c r="B5" t="s">
        <v>23</v>
      </c>
      <c r="C5" t="s">
        <v>24</v>
      </c>
      <c r="D5" t="str" cm="1">
        <f t="array" ref="D5">IFERROR(_xlfn.XLOOKUP(B5&amp;"|"&amp;C5,'Service ID'!$B$2:$B$185&amp;"|"&amp;'Service ID'!$C$2:$C$185,'Service ID'!$D$2:$D$185,""),"")</f>
        <v>SRV-5437</v>
      </c>
      <c r="G5" t="str">
        <v>QLD</v>
      </c>
      <c r="K5" t="s">
        <v>38</v>
      </c>
      <c r="M5" t="s">
        <v>99</v>
      </c>
      <c r="N5" t="s">
        <v>162</v>
      </c>
      <c r="P5" t="s">
        <v>196</v>
      </c>
      <c r="U5" t="s">
        <v>108</v>
      </c>
      <c r="Y5" t="s">
        <v>120</v>
      </c>
      <c r="Z5" t="s">
        <v>154</v>
      </c>
      <c r="AD5" t="s">
        <v>27</v>
      </c>
      <c r="AK5" t="s">
        <v>42</v>
      </c>
      <c r="AO5" t="s">
        <v>63</v>
      </c>
      <c r="AR5" t="s">
        <v>173</v>
      </c>
      <c r="AT5" t="s">
        <v>131</v>
      </c>
      <c r="AZ5" t="s">
        <v>211</v>
      </c>
      <c r="BA5" t="s">
        <v>72</v>
      </c>
      <c r="BB5" t="s">
        <v>146</v>
      </c>
      <c r="BC5" t="s">
        <v>180</v>
      </c>
      <c r="BD5" t="s">
        <v>98</v>
      </c>
      <c r="BE5" t="s">
        <v>278</v>
      </c>
      <c r="BF5" t="s">
        <v>104</v>
      </c>
      <c r="BG5" t="s">
        <v>325</v>
      </c>
      <c r="BH5" t="str" cm="1">
        <f t="array" ref="BH5">_xlfn._xlws.FILTER('Multi-MPS Reporting Template'!$N$4:$T$4,'Multi-MPS Reporting Template'!$N8:$T8="Yes","")</f>
        <v/>
      </c>
    </row>
    <row r="6" spans="1:66" x14ac:dyDescent="0.35">
      <c r="A6" t="s">
        <v>21</v>
      </c>
      <c r="B6" t="s">
        <v>23</v>
      </c>
      <c r="C6" t="s">
        <v>25</v>
      </c>
      <c r="D6" t="str" cm="1">
        <f t="array" ref="D6">IFERROR(_xlfn.XLOOKUP(B6&amp;"|"&amp;C6,'Service ID'!$B$2:$B$185&amp;"|"&amp;'Service ID'!$C$2:$C$185,'Service ID'!$D$2:$D$185,""),"")</f>
        <v>SRV-5821</v>
      </c>
      <c r="G6" t="str">
        <v>SA</v>
      </c>
      <c r="K6" t="s">
        <v>57</v>
      </c>
      <c r="M6" t="s">
        <v>116</v>
      </c>
      <c r="N6" t="s">
        <v>165</v>
      </c>
      <c r="P6" t="s">
        <v>199</v>
      </c>
      <c r="U6" t="s">
        <v>109</v>
      </c>
      <c r="Z6" t="s">
        <v>155</v>
      </c>
      <c r="AD6" t="s">
        <v>28</v>
      </c>
      <c r="AK6" t="s">
        <v>43</v>
      </c>
      <c r="AR6" t="s">
        <v>174</v>
      </c>
      <c r="AT6" t="s">
        <v>132</v>
      </c>
      <c r="AZ6" t="s">
        <v>212</v>
      </c>
      <c r="BA6" t="s">
        <v>73</v>
      </c>
      <c r="BD6" t="s">
        <v>147</v>
      </c>
      <c r="BE6" t="s">
        <v>279</v>
      </c>
      <c r="BF6" t="s">
        <v>112</v>
      </c>
      <c r="BG6" t="s">
        <v>326</v>
      </c>
      <c r="BH6" t="str" cm="1">
        <f t="array" ref="BH6">_xlfn._xlws.FILTER('Multi-MPS Reporting Template'!$N$4:$T$4,'Multi-MPS Reporting Template'!$N9:$T9="Yes","")</f>
        <v/>
      </c>
    </row>
    <row r="7" spans="1:66" x14ac:dyDescent="0.35">
      <c r="A7" t="s">
        <v>21</v>
      </c>
      <c r="B7" t="s">
        <v>23</v>
      </c>
      <c r="C7" t="s">
        <v>26</v>
      </c>
      <c r="D7" t="str" cm="1">
        <f t="array" ref="D7">IFERROR(_xlfn.XLOOKUP(B7&amp;"|"&amp;C7,'Service ID'!$B$2:$B$185&amp;"|"&amp;'Service ID'!$C$2:$C$185,'Service ID'!$D$2:$D$185,""),"")</f>
        <v>SRV-5607</v>
      </c>
      <c r="G7" t="str">
        <v>TAS</v>
      </c>
      <c r="K7" t="s">
        <v>59</v>
      </c>
      <c r="M7" t="s">
        <v>121</v>
      </c>
      <c r="N7" t="s">
        <v>169</v>
      </c>
      <c r="P7" t="s">
        <v>201</v>
      </c>
      <c r="U7" t="s">
        <v>110</v>
      </c>
      <c r="Z7" t="s">
        <v>156</v>
      </c>
      <c r="AD7" t="s">
        <v>29</v>
      </c>
      <c r="AK7" t="s">
        <v>44</v>
      </c>
      <c r="AR7" t="s">
        <v>175</v>
      </c>
      <c r="AT7" t="s">
        <v>133</v>
      </c>
      <c r="AZ7" t="s">
        <v>213</v>
      </c>
      <c r="BA7" t="s">
        <v>74</v>
      </c>
      <c r="BD7" t="s">
        <v>181</v>
      </c>
      <c r="BE7" t="s">
        <v>280</v>
      </c>
      <c r="BF7" t="s">
        <v>99</v>
      </c>
      <c r="BG7" t="s">
        <v>327</v>
      </c>
      <c r="BH7" t="str" cm="1">
        <f t="array" ref="BH7">_xlfn._xlws.FILTER('Multi-MPS Reporting Template'!$N$4:$T$4,'Multi-MPS Reporting Template'!$N10:$T10="Yes","")</f>
        <v/>
      </c>
    </row>
    <row r="8" spans="1:66" x14ac:dyDescent="0.35">
      <c r="A8" t="s">
        <v>21</v>
      </c>
      <c r="B8" t="s">
        <v>23</v>
      </c>
      <c r="C8" t="s">
        <v>27</v>
      </c>
      <c r="D8" t="str" cm="1">
        <f t="array" ref="D8">IFERROR(_xlfn.XLOOKUP(B8&amp;"|"&amp;C8,'Service ID'!$B$2:$B$185&amp;"|"&amp;'Service ID'!$C$2:$C$185,'Service ID'!$D$2:$D$185,""),"")</f>
        <v>SRV-5446</v>
      </c>
      <c r="G8" t="str">
        <v>VIC</v>
      </c>
      <c r="K8" t="s">
        <v>64</v>
      </c>
      <c r="M8" t="s">
        <v>124</v>
      </c>
      <c r="N8" t="s">
        <v>176</v>
      </c>
      <c r="P8" t="s">
        <v>204</v>
      </c>
      <c r="U8" t="s">
        <v>111</v>
      </c>
      <c r="Z8" t="s">
        <v>157</v>
      </c>
      <c r="AD8" t="s">
        <v>30</v>
      </c>
      <c r="AK8" t="s">
        <v>45</v>
      </c>
      <c r="AT8" t="s">
        <v>134</v>
      </c>
      <c r="AZ8" t="s">
        <v>214</v>
      </c>
      <c r="BA8" t="s">
        <v>75</v>
      </c>
      <c r="BD8" t="s">
        <v>187</v>
      </c>
      <c r="BE8" t="s">
        <v>281</v>
      </c>
      <c r="BF8" t="s">
        <v>192</v>
      </c>
      <c r="BG8" t="s">
        <v>328</v>
      </c>
      <c r="BH8" t="str" cm="1">
        <f t="array" ref="BH8">_xlfn._xlws.FILTER('Multi-MPS Reporting Template'!$N$4:$T$4,'Multi-MPS Reporting Template'!$N11:$T11="Yes","")</f>
        <v/>
      </c>
    </row>
    <row r="9" spans="1:66" x14ac:dyDescent="0.35">
      <c r="A9" t="s">
        <v>21</v>
      </c>
      <c r="B9" t="s">
        <v>23</v>
      </c>
      <c r="C9" t="s">
        <v>28</v>
      </c>
      <c r="D9" t="str" cm="1">
        <f t="array" ref="D9">IFERROR(_xlfn.XLOOKUP(B9&amp;"|"&amp;C9,'Service ID'!$B$2:$B$185&amp;"|"&amp;'Service ID'!$C$2:$C$185,'Service ID'!$D$2:$D$185,""),"")</f>
        <v>SRV-5634</v>
      </c>
      <c r="G9" t="str">
        <v>WA</v>
      </c>
      <c r="K9" t="s">
        <v>68</v>
      </c>
      <c r="M9" t="s">
        <v>127</v>
      </c>
      <c r="Z9" t="s">
        <v>158</v>
      </c>
      <c r="AD9" t="s">
        <v>31</v>
      </c>
      <c r="AK9" t="s">
        <v>46</v>
      </c>
      <c r="AT9" t="s">
        <v>135</v>
      </c>
      <c r="AZ9" t="s">
        <v>215</v>
      </c>
      <c r="BA9" t="s">
        <v>76</v>
      </c>
      <c r="BD9" t="s">
        <v>206</v>
      </c>
      <c r="BE9" t="s">
        <v>282</v>
      </c>
      <c r="BF9" t="s">
        <v>116</v>
      </c>
      <c r="BG9" t="s">
        <v>329</v>
      </c>
      <c r="BH9" t="str" cm="1">
        <f t="array" ref="BH9">_xlfn._xlws.FILTER('Multi-MPS Reporting Template'!$N$4:$T$4,'Multi-MPS Reporting Template'!$N12:$T12="Yes","")</f>
        <v/>
      </c>
    </row>
    <row r="10" spans="1:66" x14ac:dyDescent="0.35">
      <c r="A10" t="s">
        <v>21</v>
      </c>
      <c r="B10" t="s">
        <v>23</v>
      </c>
      <c r="C10" t="s">
        <v>29</v>
      </c>
      <c r="D10" t="str" cm="1">
        <f t="array" ref="D10">IFERROR(_xlfn.XLOOKUP(B10&amp;"|"&amp;C10,'Service ID'!$B$2:$B$185&amp;"|"&amp;'Service ID'!$C$2:$C$185,'Service ID'!$D$2:$D$185,""),"")</f>
        <v>SRV-5818</v>
      </c>
      <c r="M10" t="s">
        <v>136</v>
      </c>
      <c r="AD10" t="s">
        <v>32</v>
      </c>
      <c r="AK10" t="s">
        <v>47</v>
      </c>
      <c r="AZ10" t="s">
        <v>216</v>
      </c>
      <c r="BA10" t="s">
        <v>77</v>
      </c>
      <c r="BF10" t="s">
        <v>150</v>
      </c>
      <c r="BG10" t="s">
        <v>330</v>
      </c>
      <c r="BH10" t="str" cm="1">
        <f t="array" ref="BH10">_xlfn._xlws.FILTER('Multi-MPS Reporting Template'!$N$4:$T$4,'Multi-MPS Reporting Template'!$N13:$T13="Yes","")</f>
        <v/>
      </c>
    </row>
    <row r="11" spans="1:66" x14ac:dyDescent="0.35">
      <c r="A11" t="s">
        <v>21</v>
      </c>
      <c r="B11" t="s">
        <v>23</v>
      </c>
      <c r="C11" t="s">
        <v>30</v>
      </c>
      <c r="D11" t="str" cm="1">
        <f t="array" ref="D11">IFERROR(_xlfn.XLOOKUP(B11&amp;"|"&amp;C11,'Service ID'!$B$2:$B$185&amp;"|"&amp;'Service ID'!$C$2:$C$185,'Service ID'!$D$2:$D$185,""),"")</f>
        <v>SRV-7577</v>
      </c>
      <c r="M11" t="s">
        <v>139</v>
      </c>
      <c r="AD11" t="s">
        <v>33</v>
      </c>
      <c r="AK11" t="s">
        <v>48</v>
      </c>
      <c r="AZ11" t="s">
        <v>217</v>
      </c>
      <c r="BA11" t="s">
        <v>78</v>
      </c>
      <c r="BF11" t="s">
        <v>12</v>
      </c>
      <c r="BG11" t="s">
        <v>331</v>
      </c>
      <c r="BH11" t="str" cm="1">
        <f t="array" ref="BH11">_xlfn._xlws.FILTER('Multi-MPS Reporting Template'!$N$4:$T$4,'Multi-MPS Reporting Template'!$N14:$T14="Yes","")</f>
        <v/>
      </c>
    </row>
    <row r="12" spans="1:66" x14ac:dyDescent="0.35">
      <c r="A12" t="s">
        <v>21</v>
      </c>
      <c r="B12" t="s">
        <v>23</v>
      </c>
      <c r="C12" t="s">
        <v>31</v>
      </c>
      <c r="D12" t="str" cm="1">
        <f t="array" ref="D12">IFERROR(_xlfn.XLOOKUP(B12&amp;"|"&amp;C12,'Service ID'!$B$2:$B$185&amp;"|"&amp;'Service ID'!$C$2:$C$185,'Service ID'!$D$2:$D$185,""),"")</f>
        <v>SRV-5816</v>
      </c>
      <c r="M12" t="s">
        <v>142</v>
      </c>
      <c r="AD12" t="s">
        <v>34</v>
      </c>
      <c r="AK12" t="s">
        <v>49</v>
      </c>
      <c r="AZ12" t="s">
        <v>218</v>
      </c>
      <c r="BA12" t="s">
        <v>79</v>
      </c>
      <c r="BF12" t="s">
        <v>159</v>
      </c>
      <c r="BG12" t="s">
        <v>332</v>
      </c>
      <c r="BH12" t="str" cm="1">
        <f t="array" ref="BH12">_xlfn._xlws.FILTER('Multi-MPS Reporting Template'!$N$4:$T$4,'Multi-MPS Reporting Template'!$N15:$T15="Yes","")</f>
        <v/>
      </c>
    </row>
    <row r="13" spans="1:66" x14ac:dyDescent="0.35">
      <c r="A13" t="s">
        <v>21</v>
      </c>
      <c r="B13" t="s">
        <v>23</v>
      </c>
      <c r="C13" t="s">
        <v>32</v>
      </c>
      <c r="D13" t="str" cm="1">
        <f t="array" ref="D13">IFERROR(_xlfn.XLOOKUP(B13&amp;"|"&amp;C13,'Service ID'!$B$2:$B$185&amp;"|"&amp;'Service ID'!$C$2:$C$185,'Service ID'!$D$2:$D$185,""),"")</f>
        <v>SRV-5825</v>
      </c>
      <c r="AD13" t="s">
        <v>35</v>
      </c>
      <c r="AK13" t="s">
        <v>50</v>
      </c>
      <c r="AZ13" t="s">
        <v>219</v>
      </c>
      <c r="BA13" t="s">
        <v>80</v>
      </c>
      <c r="BF13" t="s">
        <v>194</v>
      </c>
      <c r="BG13" t="s">
        <v>333</v>
      </c>
      <c r="BH13" t="str" cm="1">
        <f t="array" ref="BH13">_xlfn._xlws.FILTER('Multi-MPS Reporting Template'!$N$4:$T$4,'Multi-MPS Reporting Template'!$N16:$T16="Yes","")</f>
        <v/>
      </c>
    </row>
    <row r="14" spans="1:66" x14ac:dyDescent="0.35">
      <c r="A14" t="s">
        <v>21</v>
      </c>
      <c r="B14" t="s">
        <v>23</v>
      </c>
      <c r="C14" t="s">
        <v>33</v>
      </c>
      <c r="D14" t="str" cm="1">
        <f t="array" ref="D14">IFERROR(_xlfn.XLOOKUP(B14&amp;"|"&amp;C14,'Service ID'!$B$2:$B$185&amp;"|"&amp;'Service ID'!$C$2:$C$185,'Service ID'!$D$2:$D$185,""),"")</f>
        <v>SRV-5822</v>
      </c>
      <c r="AK14" t="s">
        <v>51</v>
      </c>
      <c r="AZ14" t="s">
        <v>220</v>
      </c>
      <c r="BA14" t="s">
        <v>81</v>
      </c>
      <c r="BF14" t="s">
        <v>23</v>
      </c>
      <c r="BG14" t="s">
        <v>334</v>
      </c>
      <c r="BH14" t="str" cm="1">
        <f t="array" ref="BH14">_xlfn._xlws.FILTER('Multi-MPS Reporting Template'!$N$4:$T$4,'Multi-MPS Reporting Template'!$N17:$T17="Yes","")</f>
        <v/>
      </c>
    </row>
    <row r="15" spans="1:66" x14ac:dyDescent="0.35">
      <c r="A15" t="s">
        <v>21</v>
      </c>
      <c r="B15" t="s">
        <v>23</v>
      </c>
      <c r="C15" t="s">
        <v>34</v>
      </c>
      <c r="D15" t="str" cm="1">
        <f t="array" ref="D15">IFERROR(_xlfn.XLOOKUP(B15&amp;"|"&amp;C15,'Service ID'!$B$2:$B$185&amp;"|"&amp;'Service ID'!$C$2:$C$185,'Service ID'!$D$2:$D$185,""),"")</f>
        <v>SRV-5823</v>
      </c>
      <c r="AK15" t="s">
        <v>52</v>
      </c>
      <c r="AZ15" t="s">
        <v>221</v>
      </c>
      <c r="BA15" t="s">
        <v>82</v>
      </c>
      <c r="BF15" t="s">
        <v>182</v>
      </c>
      <c r="BG15" t="s">
        <v>335</v>
      </c>
      <c r="BH15" t="str" cm="1">
        <f t="array" ref="BH15">_xlfn._xlws.FILTER('Multi-MPS Reporting Template'!$N$4:$T$4,'Multi-MPS Reporting Template'!$N18:$T18="Yes","")</f>
        <v/>
      </c>
    </row>
    <row r="16" spans="1:66" x14ac:dyDescent="0.35">
      <c r="A16" t="s">
        <v>21</v>
      </c>
      <c r="B16" t="s">
        <v>23</v>
      </c>
      <c r="C16" t="s">
        <v>35</v>
      </c>
      <c r="D16" t="str" cm="1">
        <f t="array" ref="D16">IFERROR(_xlfn.XLOOKUP(B16&amp;"|"&amp;C16,'Service ID'!$B$2:$B$185&amp;"|"&amp;'Service ID'!$C$2:$C$185,'Service ID'!$D$2:$D$185,""),"")</f>
        <v>SRV-7597</v>
      </c>
      <c r="AK16" t="s">
        <v>53</v>
      </c>
      <c r="AZ16" t="s">
        <v>222</v>
      </c>
      <c r="BA16" t="s">
        <v>83</v>
      </c>
      <c r="BF16" t="s">
        <v>162</v>
      </c>
      <c r="BG16" t="s">
        <v>336</v>
      </c>
      <c r="BH16" t="str" cm="1">
        <f t="array" ref="BH16">_xlfn._xlws.FILTER('Multi-MPS Reporting Template'!$N$4:$T$4,'Multi-MPS Reporting Template'!$N19:$T19="Yes","")</f>
        <v/>
      </c>
    </row>
    <row r="17" spans="1:60" x14ac:dyDescent="0.35">
      <c r="A17" t="s">
        <v>21</v>
      </c>
      <c r="B17" t="s">
        <v>36</v>
      </c>
      <c r="C17" t="s">
        <v>37</v>
      </c>
      <c r="D17" t="str" cm="1">
        <f t="array" ref="D17">IFERROR(_xlfn.XLOOKUP(B17&amp;"|"&amp;C17,'Service ID'!$B$2:$B$185&amp;"|"&amp;'Service ID'!$C$2:$C$185,'Service ID'!$D$2:$D$185,""),"")</f>
        <v>SRV-16</v>
      </c>
      <c r="AK17" t="s">
        <v>54</v>
      </c>
      <c r="AZ17" t="s">
        <v>223</v>
      </c>
      <c r="BA17" t="s">
        <v>84</v>
      </c>
      <c r="BF17" t="s">
        <v>121</v>
      </c>
      <c r="BG17" t="s">
        <v>337</v>
      </c>
      <c r="BH17" t="str" cm="1">
        <f t="array" ref="BH17">_xlfn._xlws.FILTER('Multi-MPS Reporting Template'!$N$4:$T$4,'Multi-MPS Reporting Template'!$N20:$T20="Yes","")</f>
        <v/>
      </c>
    </row>
    <row r="18" spans="1:60" x14ac:dyDescent="0.35">
      <c r="A18" t="s">
        <v>21</v>
      </c>
      <c r="B18" t="s">
        <v>38</v>
      </c>
      <c r="C18" t="s">
        <v>39</v>
      </c>
      <c r="D18" t="str" cm="1">
        <f t="array" ref="D18">IFERROR(_xlfn.XLOOKUP(B18&amp;"|"&amp;C18,'Service ID'!$B$2:$B$185&amp;"|"&amp;'Service ID'!$C$2:$C$185,'Service ID'!$D$2:$D$185,""),"")</f>
        <v>SRV-5815</v>
      </c>
      <c r="AK18" t="s">
        <v>55</v>
      </c>
      <c r="AZ18" t="s">
        <v>224</v>
      </c>
      <c r="BA18" t="s">
        <v>85</v>
      </c>
      <c r="BF18" t="s">
        <v>196</v>
      </c>
      <c r="BG18" t="s">
        <v>338</v>
      </c>
      <c r="BH18" t="str" cm="1">
        <f t="array" ref="BH18">_xlfn._xlws.FILTER('Multi-MPS Reporting Template'!$N$4:$T$4,'Multi-MPS Reporting Template'!$N21:$T21="Yes","")</f>
        <v/>
      </c>
    </row>
    <row r="19" spans="1:60" x14ac:dyDescent="0.35">
      <c r="A19" t="s">
        <v>21</v>
      </c>
      <c r="B19" t="s">
        <v>38</v>
      </c>
      <c r="C19" t="s">
        <v>40</v>
      </c>
      <c r="D19" t="str" cm="1">
        <f t="array" ref="D19">IFERROR(_xlfn.XLOOKUP(B19&amp;"|"&amp;C19,'Service ID'!$B$2:$B$185&amp;"|"&amp;'Service ID'!$C$2:$C$185,'Service ID'!$D$2:$D$185,""),"")</f>
        <v>SRV-5817</v>
      </c>
      <c r="AK19" t="s">
        <v>56</v>
      </c>
      <c r="AZ19" t="s">
        <v>225</v>
      </c>
      <c r="BA19" t="s">
        <v>86</v>
      </c>
      <c r="BF19" t="s">
        <v>36</v>
      </c>
      <c r="BG19" t="s">
        <v>339</v>
      </c>
      <c r="BH19" t="str" cm="1">
        <f t="array" ref="BH19">_xlfn._xlws.FILTER('Multi-MPS Reporting Template'!$N$4:$T$4,'Multi-MPS Reporting Template'!$N22:$T22="Yes","")</f>
        <v/>
      </c>
    </row>
    <row r="20" spans="1:60" x14ac:dyDescent="0.35">
      <c r="A20" t="s">
        <v>21</v>
      </c>
      <c r="B20" t="s">
        <v>38</v>
      </c>
      <c r="C20" t="s">
        <v>41</v>
      </c>
      <c r="D20" t="str" cm="1">
        <f t="array" ref="D20">IFERROR(_xlfn.XLOOKUP(B20&amp;"|"&amp;C20,'Service ID'!$B$2:$B$185&amp;"|"&amp;'Service ID'!$C$2:$C$185,'Service ID'!$D$2:$D$185,""),"")</f>
        <v>SRV-6863</v>
      </c>
      <c r="AZ20" t="s">
        <v>226</v>
      </c>
      <c r="BA20" t="s">
        <v>87</v>
      </c>
      <c r="BF20" t="s">
        <v>165</v>
      </c>
      <c r="BG20" t="s">
        <v>340</v>
      </c>
      <c r="BH20" t="str" cm="1">
        <f t="array" ref="BH20">_xlfn._xlws.FILTER('Multi-MPS Reporting Template'!$N$4:$T$4,'Multi-MPS Reporting Template'!$N23:$T23="Yes","")</f>
        <v/>
      </c>
    </row>
    <row r="21" spans="1:60" x14ac:dyDescent="0.35">
      <c r="A21" t="s">
        <v>21</v>
      </c>
      <c r="B21" t="s">
        <v>38</v>
      </c>
      <c r="C21" t="s">
        <v>42</v>
      </c>
      <c r="D21" t="str" cm="1">
        <f t="array" ref="D21">IFERROR(_xlfn.XLOOKUP(B21&amp;"|"&amp;C21,'Service ID'!$B$2:$B$185&amp;"|"&amp;'Service ID'!$C$2:$C$185,'Service ID'!$D$2:$D$185,""),"")</f>
        <v>SRV-5610</v>
      </c>
      <c r="AZ21" t="s">
        <v>227</v>
      </c>
      <c r="BA21" t="s">
        <v>88</v>
      </c>
      <c r="BF21" t="s">
        <v>38</v>
      </c>
      <c r="BG21" t="s">
        <v>341</v>
      </c>
      <c r="BH21" t="str" cm="1">
        <f t="array" ref="BH21">_xlfn._xlws.FILTER('Multi-MPS Reporting Template'!$N$4:$T$4,'Multi-MPS Reporting Template'!$N24:$T24="Yes","")</f>
        <v/>
      </c>
    </row>
    <row r="22" spans="1:60" x14ac:dyDescent="0.35">
      <c r="A22" t="s">
        <v>21</v>
      </c>
      <c r="B22" t="s">
        <v>38</v>
      </c>
      <c r="C22" t="s">
        <v>43</v>
      </c>
      <c r="D22" t="str" cm="1">
        <f t="array" ref="D22">IFERROR(_xlfn.XLOOKUP(B22&amp;"|"&amp;C22,'Service ID'!$B$2:$B$185&amp;"|"&amp;'Service ID'!$C$2:$C$185,'Service ID'!$D$2:$D$185,""),"")</f>
        <v>SRV-26</v>
      </c>
      <c r="AZ22" t="s">
        <v>228</v>
      </c>
      <c r="BA22" t="s">
        <v>89</v>
      </c>
      <c r="BF22" t="s">
        <v>57</v>
      </c>
      <c r="BG22" t="s">
        <v>342</v>
      </c>
      <c r="BH22" t="str" cm="1">
        <f t="array" ref="BH22">_xlfn._xlws.FILTER('Multi-MPS Reporting Template'!$N$4:$T$4,'Multi-MPS Reporting Template'!$N25:$T25="Yes","")</f>
        <v/>
      </c>
    </row>
    <row r="23" spans="1:60" x14ac:dyDescent="0.35">
      <c r="A23" t="s">
        <v>21</v>
      </c>
      <c r="B23" t="s">
        <v>38</v>
      </c>
      <c r="C23" t="s">
        <v>44</v>
      </c>
      <c r="D23" t="str" cm="1">
        <f t="array" ref="D23">IFERROR(_xlfn.XLOOKUP(B23&amp;"|"&amp;C23,'Service ID'!$B$2:$B$185&amp;"|"&amp;'Service ID'!$C$2:$C$185,'Service ID'!$D$2:$D$185,""),"")</f>
        <v>SRV-7602</v>
      </c>
      <c r="AZ23" t="s">
        <v>229</v>
      </c>
      <c r="BA23" t="s">
        <v>90</v>
      </c>
      <c r="BF23" t="s">
        <v>19</v>
      </c>
      <c r="BG23" t="s">
        <v>343</v>
      </c>
      <c r="BH23" t="str" cm="1">
        <f t="array" ref="BH23">_xlfn._xlws.FILTER('Multi-MPS Reporting Template'!$N$4:$T$4,'Multi-MPS Reporting Template'!$N26:$T26="Yes","")</f>
        <v/>
      </c>
    </row>
    <row r="24" spans="1:60" x14ac:dyDescent="0.35">
      <c r="A24" t="s">
        <v>21</v>
      </c>
      <c r="B24" t="s">
        <v>38</v>
      </c>
      <c r="C24" t="s">
        <v>45</v>
      </c>
      <c r="D24" t="str" cm="1">
        <f t="array" ref="D24">IFERROR(_xlfn.XLOOKUP(B24&amp;"|"&amp;C24,'Service ID'!$B$2:$B$185&amp;"|"&amp;'Service ID'!$C$2:$C$185,'Service ID'!$D$2:$D$185,""),"")</f>
        <v>SRV-28288</v>
      </c>
      <c r="AZ24" t="s">
        <v>230</v>
      </c>
      <c r="BA24" t="s">
        <v>91</v>
      </c>
      <c r="BF24" t="s">
        <v>124</v>
      </c>
      <c r="BG24" t="s">
        <v>344</v>
      </c>
      <c r="BH24" t="str" cm="1">
        <f t="array" ref="BH24">_xlfn._xlws.FILTER('Multi-MPS Reporting Template'!$N$4:$T$4,'Multi-MPS Reporting Template'!$N27:$T27="Yes","")</f>
        <v/>
      </c>
    </row>
    <row r="25" spans="1:60" x14ac:dyDescent="0.35">
      <c r="A25" t="s">
        <v>21</v>
      </c>
      <c r="B25" t="s">
        <v>38</v>
      </c>
      <c r="C25" t="s">
        <v>46</v>
      </c>
      <c r="D25" t="str" cm="1">
        <f t="array" ref="D25">IFERROR(_xlfn.XLOOKUP(B25&amp;"|"&amp;C25,'Service ID'!$B$2:$B$185&amp;"|"&amp;'Service ID'!$C$2:$C$185,'Service ID'!$D$2:$D$185,""),"")</f>
        <v>SRV-28945</v>
      </c>
      <c r="AZ25" t="s">
        <v>231</v>
      </c>
      <c r="BA25" t="s">
        <v>92</v>
      </c>
      <c r="BF25" t="s">
        <v>59</v>
      </c>
      <c r="BG25" t="s">
        <v>345</v>
      </c>
      <c r="BH25" t="str" cm="1">
        <f t="array" ref="BH25">_xlfn._xlws.FILTER('Multi-MPS Reporting Template'!$N$4:$T$4,'Multi-MPS Reporting Template'!$N28:$T28="Yes","")</f>
        <v/>
      </c>
    </row>
    <row r="26" spans="1:60" x14ac:dyDescent="0.35">
      <c r="A26" t="s">
        <v>21</v>
      </c>
      <c r="B26" t="s">
        <v>38</v>
      </c>
      <c r="C26" t="s">
        <v>47</v>
      </c>
      <c r="D26" t="str" cm="1">
        <f t="array" ref="D26">IFERROR(_xlfn.XLOOKUP(B26&amp;"|"&amp;C26,'Service ID'!$B$2:$B$185&amp;"|"&amp;'Service ID'!$C$2:$C$185,'Service ID'!$D$2:$D$185,""),"")</f>
        <v>SRV-5710</v>
      </c>
      <c r="AZ26" t="s">
        <v>232</v>
      </c>
      <c r="BA26" t="s">
        <v>93</v>
      </c>
      <c r="BF26" t="s">
        <v>95</v>
      </c>
      <c r="BG26" t="s">
        <v>346</v>
      </c>
      <c r="BH26" t="str" cm="1">
        <f t="array" ref="BH26">_xlfn._xlws.FILTER('Multi-MPS Reporting Template'!$N$4:$T$4,'Multi-MPS Reporting Template'!$N29:$T29="Yes","")</f>
        <v/>
      </c>
    </row>
    <row r="27" spans="1:60" x14ac:dyDescent="0.35">
      <c r="A27" t="s">
        <v>21</v>
      </c>
      <c r="B27" t="s">
        <v>38</v>
      </c>
      <c r="C27" t="s">
        <v>48</v>
      </c>
      <c r="D27" t="str" cm="1">
        <f t="array" ref="D27">IFERROR(_xlfn.XLOOKUP(B27&amp;"|"&amp;C27,'Service ID'!$B$2:$B$185&amp;"|"&amp;'Service ID'!$C$2:$C$185,'Service ID'!$D$2:$D$185,""),"")</f>
        <v>SRV-8077</v>
      </c>
      <c r="AZ27" t="s">
        <v>233</v>
      </c>
      <c r="BF27" t="s">
        <v>199</v>
      </c>
      <c r="BG27" t="s">
        <v>347</v>
      </c>
      <c r="BH27" t="str" cm="1">
        <f t="array" ref="BH27">_xlfn._xlws.FILTER('Multi-MPS Reporting Template'!$N$4:$T$4,'Multi-MPS Reporting Template'!$N30:$T30="Yes","")</f>
        <v/>
      </c>
    </row>
    <row r="28" spans="1:60" x14ac:dyDescent="0.35">
      <c r="A28" t="s">
        <v>21</v>
      </c>
      <c r="B28" t="s">
        <v>38</v>
      </c>
      <c r="C28" t="s">
        <v>49</v>
      </c>
      <c r="D28" t="str" cm="1">
        <f t="array" ref="D28">IFERROR(_xlfn.XLOOKUP(B28&amp;"|"&amp;C28,'Service ID'!$B$2:$B$185&amp;"|"&amp;'Service ID'!$C$2:$C$185,'Service ID'!$D$2:$D$185,""),"")</f>
        <v>SRV-28287</v>
      </c>
      <c r="AZ28" t="s">
        <v>234</v>
      </c>
      <c r="BF28" t="s">
        <v>169</v>
      </c>
      <c r="BG28" t="s">
        <v>348</v>
      </c>
      <c r="BH28" t="str" cm="1">
        <f t="array" ref="BH28">_xlfn._xlws.FILTER('Multi-MPS Reporting Template'!$N$4:$T$4,'Multi-MPS Reporting Template'!$N31:$T31="Yes","")</f>
        <v/>
      </c>
    </row>
    <row r="29" spans="1:60" x14ac:dyDescent="0.35">
      <c r="A29" t="s">
        <v>21</v>
      </c>
      <c r="B29" t="s">
        <v>38</v>
      </c>
      <c r="C29" t="s">
        <v>50</v>
      </c>
      <c r="D29" t="str" cm="1">
        <f t="array" ref="D29">IFERROR(_xlfn.XLOOKUP(B29&amp;"|"&amp;C29,'Service ID'!$B$2:$B$185&amp;"|"&amp;'Service ID'!$C$2:$C$185,'Service ID'!$D$2:$D$185,""),"")</f>
        <v>SRV-5614</v>
      </c>
      <c r="AZ29" t="s">
        <v>235</v>
      </c>
      <c r="BF29" t="s">
        <v>201</v>
      </c>
      <c r="BG29" t="s">
        <v>349</v>
      </c>
      <c r="BH29" t="str" cm="1">
        <f t="array" ref="BH29">_xlfn._xlws.FILTER('Multi-MPS Reporting Template'!$N$4:$T$4,'Multi-MPS Reporting Template'!$N32:$T32="Yes","")</f>
        <v/>
      </c>
    </row>
    <row r="30" spans="1:60" x14ac:dyDescent="0.35">
      <c r="A30" t="s">
        <v>21</v>
      </c>
      <c r="B30" t="s">
        <v>38</v>
      </c>
      <c r="C30" t="s">
        <v>51</v>
      </c>
      <c r="D30" t="str" cm="1">
        <f t="array" ref="D30">IFERROR(_xlfn.XLOOKUP(B30&amp;"|"&amp;C30,'Service ID'!$B$2:$B$185&amp;"|"&amp;'Service ID'!$C$2:$C$185,'Service ID'!$D$2:$D$185,""),"")</f>
        <v>SRV-5820</v>
      </c>
      <c r="AZ30" t="s">
        <v>236</v>
      </c>
      <c r="BF30" t="s">
        <v>127</v>
      </c>
      <c r="BG30" t="s">
        <v>350</v>
      </c>
      <c r="BH30" t="str" cm="1">
        <f t="array" ref="BH30">_xlfn._xlws.FILTER('Multi-MPS Reporting Template'!$N$4:$T$4,'Multi-MPS Reporting Template'!$N33:$T33="Yes","")</f>
        <v/>
      </c>
    </row>
    <row r="31" spans="1:60" x14ac:dyDescent="0.35">
      <c r="A31" t="s">
        <v>21</v>
      </c>
      <c r="B31" t="s">
        <v>38</v>
      </c>
      <c r="C31" t="s">
        <v>52</v>
      </c>
      <c r="D31" t="str" cm="1">
        <f t="array" ref="D31">IFERROR(_xlfn.XLOOKUP(B31&amp;"|"&amp;C31,'Service ID'!$B$2:$B$185&amp;"|"&amp;'Service ID'!$C$2:$C$185,'Service ID'!$D$2:$D$185,""),"")</f>
        <v>SRV-5616</v>
      </c>
      <c r="AZ31" t="s">
        <v>237</v>
      </c>
      <c r="BF31" t="s">
        <v>64</v>
      </c>
      <c r="BG31" t="s">
        <v>351</v>
      </c>
      <c r="BH31" t="str" cm="1">
        <f t="array" ref="BH31">_xlfn._xlws.FILTER('Multi-MPS Reporting Template'!$N$4:$T$4,'Multi-MPS Reporting Template'!$N34:$T34="Yes","")</f>
        <v/>
      </c>
    </row>
    <row r="32" spans="1:60" x14ac:dyDescent="0.35">
      <c r="A32" t="s">
        <v>21</v>
      </c>
      <c r="B32" t="s">
        <v>38</v>
      </c>
      <c r="C32" t="s">
        <v>53</v>
      </c>
      <c r="D32" t="str" cm="1">
        <f t="array" ref="D32">IFERROR(_xlfn.XLOOKUP(B32&amp;"|"&amp;C32,'Service ID'!$B$2:$B$185&amp;"|"&amp;'Service ID'!$C$2:$C$185,'Service ID'!$D$2:$D$185,""),"")</f>
        <v>SRV-7601</v>
      </c>
      <c r="AZ32" t="s">
        <v>238</v>
      </c>
      <c r="BF32" t="s">
        <v>184</v>
      </c>
      <c r="BG32" t="s">
        <v>352</v>
      </c>
      <c r="BH32" t="str" cm="1">
        <f t="array" ref="BH32">_xlfn._xlws.FILTER('Multi-MPS Reporting Template'!$N$4:$T$4,'Multi-MPS Reporting Template'!$N35:$T35="Yes","")</f>
        <v/>
      </c>
    </row>
    <row r="33" spans="1:60" x14ac:dyDescent="0.35">
      <c r="A33" t="s">
        <v>21</v>
      </c>
      <c r="B33" t="s">
        <v>38</v>
      </c>
      <c r="C33" t="s">
        <v>54</v>
      </c>
      <c r="D33" t="str" cm="1">
        <f t="array" ref="D33">IFERROR(_xlfn.XLOOKUP(B33&amp;"|"&amp;C33,'Service ID'!$B$2:$B$185&amp;"|"&amp;'Service ID'!$C$2:$C$185,'Service ID'!$D$2:$D$185,""),"")</f>
        <v>SRV-23639</v>
      </c>
      <c r="AZ33" t="s">
        <v>239</v>
      </c>
      <c r="BF33" t="s">
        <v>204</v>
      </c>
      <c r="BG33" t="s">
        <v>353</v>
      </c>
      <c r="BH33" t="str" cm="1">
        <f t="array" ref="BH33">_xlfn._xlws.FILTER('Multi-MPS Reporting Template'!$N$4:$T$4,'Multi-MPS Reporting Template'!$N36:$T36="Yes","")</f>
        <v/>
      </c>
    </row>
    <row r="34" spans="1:60" x14ac:dyDescent="0.35">
      <c r="A34" t="s">
        <v>21</v>
      </c>
      <c r="B34" t="s">
        <v>38</v>
      </c>
      <c r="C34" t="s">
        <v>55</v>
      </c>
      <c r="D34" t="str" cm="1">
        <f t="array" ref="D34">IFERROR(_xlfn.XLOOKUP(B34&amp;"|"&amp;C34,'Service ID'!$B$2:$B$185&amp;"|"&amp;'Service ID'!$C$2:$C$185,'Service ID'!$D$2:$D$185,""),"")</f>
        <v>SRV-22</v>
      </c>
      <c r="AZ34" t="s">
        <v>240</v>
      </c>
      <c r="BF34" t="s">
        <v>136</v>
      </c>
      <c r="BG34" t="s">
        <v>354</v>
      </c>
      <c r="BH34" t="str" cm="1">
        <f t="array" ref="BH34">_xlfn._xlws.FILTER('Multi-MPS Reporting Template'!$N$4:$T$4,'Multi-MPS Reporting Template'!$N37:$T37="Yes","")</f>
        <v/>
      </c>
    </row>
    <row r="35" spans="1:60" x14ac:dyDescent="0.35">
      <c r="A35" t="s">
        <v>21</v>
      </c>
      <c r="B35" t="s">
        <v>38</v>
      </c>
      <c r="C35" t="s">
        <v>56</v>
      </c>
      <c r="D35" t="str" cm="1">
        <f t="array" ref="D35">IFERROR(_xlfn.XLOOKUP(B35&amp;"|"&amp;C35,'Service ID'!$B$2:$B$185&amp;"|"&amp;'Service ID'!$C$2:$C$185,'Service ID'!$D$2:$D$185,""),"")</f>
        <v>SRV-6</v>
      </c>
      <c r="AZ35" t="s">
        <v>241</v>
      </c>
      <c r="BF35" t="s">
        <v>139</v>
      </c>
      <c r="BG35" t="s">
        <v>355</v>
      </c>
      <c r="BH35" t="str" cm="1">
        <f t="array" ref="BH35">_xlfn._xlws.FILTER('Multi-MPS Reporting Template'!$N$4:$T$4,'Multi-MPS Reporting Template'!$N38:$T38="Yes","")</f>
        <v/>
      </c>
    </row>
    <row r="36" spans="1:60" x14ac:dyDescent="0.35">
      <c r="A36" t="s">
        <v>21</v>
      </c>
      <c r="B36" t="s">
        <v>57</v>
      </c>
      <c r="C36" t="s">
        <v>58</v>
      </c>
      <c r="D36" t="str" cm="1">
        <f t="array" ref="D36">IFERROR(_xlfn.XLOOKUP(B36&amp;"|"&amp;C36,'Service ID'!$B$2:$B$185&amp;"|"&amp;'Service ID'!$C$2:$C$185,'Service ID'!$D$2:$D$185,""),"")</f>
        <v>SRV-28946</v>
      </c>
      <c r="AZ36" t="s">
        <v>242</v>
      </c>
      <c r="BF36" t="s">
        <v>207</v>
      </c>
      <c r="BG36" t="s">
        <v>356</v>
      </c>
      <c r="BH36" t="str" cm="1">
        <f t="array" ref="BH36">_xlfn._xlws.FILTER('Multi-MPS Reporting Template'!$N$4:$T$4,'Multi-MPS Reporting Template'!$N39:$T39="Yes","")</f>
        <v/>
      </c>
    </row>
    <row r="37" spans="1:60" x14ac:dyDescent="0.35">
      <c r="A37" t="s">
        <v>21</v>
      </c>
      <c r="B37" t="s">
        <v>59</v>
      </c>
      <c r="C37" t="s">
        <v>60</v>
      </c>
      <c r="D37" t="str" cm="1">
        <f t="array" ref="D37">IFERROR(_xlfn.XLOOKUP(B37&amp;"|"&amp;C37,'Service ID'!$B$2:$B$185&amp;"|"&amp;'Service ID'!$C$2:$C$185,'Service ID'!$D$2:$D$185,""),"")</f>
        <v>SRV-26981</v>
      </c>
      <c r="AZ37" t="s">
        <v>243</v>
      </c>
      <c r="BF37" t="s">
        <v>68</v>
      </c>
      <c r="BG37" t="s">
        <v>357</v>
      </c>
      <c r="BH37" t="str" cm="1">
        <f t="array" ref="BH37">_xlfn._xlws.FILTER('Multi-MPS Reporting Template'!$N$4:$T$4,'Multi-MPS Reporting Template'!$N40:$T40="Yes","")</f>
        <v/>
      </c>
    </row>
    <row r="38" spans="1:60" x14ac:dyDescent="0.35">
      <c r="A38" t="s">
        <v>21</v>
      </c>
      <c r="B38" t="s">
        <v>59</v>
      </c>
      <c r="C38" t="s">
        <v>61</v>
      </c>
      <c r="D38" t="str" cm="1">
        <f t="array" ref="D38">IFERROR(_xlfn.XLOOKUP(B38&amp;"|"&amp;C38,'Service ID'!$B$2:$B$185&amp;"|"&amp;'Service ID'!$C$2:$C$185,'Service ID'!$D$2:$D$185,""),"")</f>
        <v>SRV-5615</v>
      </c>
      <c r="AZ38" t="s">
        <v>244</v>
      </c>
      <c r="BF38" t="s">
        <v>142</v>
      </c>
      <c r="BG38" t="s">
        <v>358</v>
      </c>
      <c r="BH38" t="str" cm="1">
        <f t="array" ref="BH38">_xlfn._xlws.FILTER('Multi-MPS Reporting Template'!$N$4:$T$4,'Multi-MPS Reporting Template'!$N41:$T41="Yes","")</f>
        <v/>
      </c>
    </row>
    <row r="39" spans="1:60" x14ac:dyDescent="0.35">
      <c r="A39" t="s">
        <v>21</v>
      </c>
      <c r="B39" t="s">
        <v>59</v>
      </c>
      <c r="C39" t="s">
        <v>62</v>
      </c>
      <c r="D39" t="str" cm="1">
        <f t="array" ref="D39">IFERROR(_xlfn.XLOOKUP(B39&amp;"|"&amp;C39,'Service ID'!$B$2:$B$185&amp;"|"&amp;'Service ID'!$C$2:$C$185,'Service ID'!$D$2:$D$185,""),"")</f>
        <v>SRV-5698</v>
      </c>
      <c r="AZ39" t="s">
        <v>245</v>
      </c>
      <c r="BF39" t="s">
        <v>176</v>
      </c>
      <c r="BG39" t="s">
        <v>359</v>
      </c>
      <c r="BH39" t="str" cm="1">
        <f t="array" ref="BH39">_xlfn._xlws.FILTER('Multi-MPS Reporting Template'!$N$4:$T$4,'Multi-MPS Reporting Template'!$N42:$T42="Yes","")</f>
        <v/>
      </c>
    </row>
    <row r="40" spans="1:60" x14ac:dyDescent="0.35">
      <c r="A40" t="s">
        <v>21</v>
      </c>
      <c r="B40" t="s">
        <v>59</v>
      </c>
      <c r="C40" t="s">
        <v>63</v>
      </c>
      <c r="D40" t="str" cm="1">
        <f t="array" ref="D40">IFERROR(_xlfn.XLOOKUP(B40&amp;"|"&amp;C40,'Service ID'!$B$2:$B$185&amp;"|"&amp;'Service ID'!$C$2:$C$185,'Service ID'!$D$2:$D$185,""),"")</f>
        <v>SRV-14</v>
      </c>
      <c r="BH40" t="str" cm="1">
        <f t="array" ref="BH40">_xlfn._xlws.FILTER('Multi-MPS Reporting Template'!$N$4:$T$4,'Multi-MPS Reporting Template'!$N43:$T43="Yes","")</f>
        <v/>
      </c>
    </row>
    <row r="41" spans="1:60" x14ac:dyDescent="0.35">
      <c r="A41" t="s">
        <v>21</v>
      </c>
      <c r="B41" t="s">
        <v>64</v>
      </c>
      <c r="C41" t="s">
        <v>65</v>
      </c>
      <c r="D41" t="str" cm="1">
        <f t="array" ref="D41">IFERROR(_xlfn.XLOOKUP(B41&amp;"|"&amp;C41,'Service ID'!$B$2:$B$185&amp;"|"&amp;'Service ID'!$C$2:$C$185,'Service ID'!$D$2:$D$185,""),"")</f>
        <v>SRV-6578</v>
      </c>
      <c r="BH41" t="str" cm="1">
        <f t="array" ref="BH41">_xlfn._xlws.FILTER('Multi-MPS Reporting Template'!$N$4:$T$4,'Multi-MPS Reporting Template'!$N44:$T44="Yes","")</f>
        <v/>
      </c>
    </row>
    <row r="42" spans="1:60" x14ac:dyDescent="0.35">
      <c r="A42" t="s">
        <v>21</v>
      </c>
      <c r="B42" t="s">
        <v>64</v>
      </c>
      <c r="C42" t="s">
        <v>66</v>
      </c>
      <c r="D42" t="str" cm="1">
        <f t="array" ref="D42">IFERROR(_xlfn.XLOOKUP(B42&amp;"|"&amp;C42,'Service ID'!$B$2:$B$185&amp;"|"&amp;'Service ID'!$C$2:$C$185,'Service ID'!$D$2:$D$185,""),"")</f>
        <v>SRV-2</v>
      </c>
      <c r="BH42" t="str" cm="1">
        <f t="array" ref="BH42">_xlfn._xlws.FILTER('Multi-MPS Reporting Template'!$N$4:$T$4,'Multi-MPS Reporting Template'!$N45:$T45="Yes","")</f>
        <v/>
      </c>
    </row>
    <row r="43" spans="1:60" x14ac:dyDescent="0.35">
      <c r="A43" t="s">
        <v>21</v>
      </c>
      <c r="B43" t="s">
        <v>64</v>
      </c>
      <c r="C43" t="s">
        <v>67</v>
      </c>
      <c r="D43" t="str" cm="1">
        <f t="array" ref="D43">IFERROR(_xlfn.XLOOKUP(B43&amp;"|"&amp;C43,'Service ID'!$B$2:$B$185&amp;"|"&amp;'Service ID'!$C$2:$C$185,'Service ID'!$D$2:$D$185,""),"")</f>
        <v>SRV-24</v>
      </c>
      <c r="BH43" t="str" cm="1">
        <f t="array" ref="BH43">_xlfn._xlws.FILTER('Multi-MPS Reporting Template'!$N$4:$T$4,'Multi-MPS Reporting Template'!$N46:$T46="Yes","")</f>
        <v/>
      </c>
    </row>
    <row r="44" spans="1:60" x14ac:dyDescent="0.35">
      <c r="A44" t="s">
        <v>21</v>
      </c>
      <c r="B44" t="s">
        <v>68</v>
      </c>
      <c r="C44" t="s">
        <v>69</v>
      </c>
      <c r="D44" t="str" cm="1">
        <f t="array" ref="D44">IFERROR(_xlfn.XLOOKUP(B44&amp;"|"&amp;C44,'Service ID'!$B$2:$B$185&amp;"|"&amp;'Service ID'!$C$2:$C$185,'Service ID'!$D$2:$D$185,""),"")</f>
        <v>SRV-8</v>
      </c>
      <c r="BH44" t="str" cm="1">
        <f t="array" ref="BH44">_xlfn._xlws.FILTER('Multi-MPS Reporting Template'!$N$4:$T$4,'Multi-MPS Reporting Template'!$N47:$T47="Yes","")</f>
        <v/>
      </c>
    </row>
    <row r="45" spans="1:60" x14ac:dyDescent="0.35">
      <c r="A45" t="s">
        <v>21</v>
      </c>
      <c r="B45" t="s">
        <v>68</v>
      </c>
      <c r="C45" t="s">
        <v>70</v>
      </c>
      <c r="D45" t="str" cm="1">
        <f t="array" ref="D45">IFERROR(_xlfn.XLOOKUP(B45&amp;"|"&amp;C45,'Service ID'!$B$2:$B$185&amp;"|"&amp;'Service ID'!$C$2:$C$185,'Service ID'!$D$2:$D$185,""),"")</f>
        <v>SRV-5606</v>
      </c>
      <c r="BH45" t="str" cm="1">
        <f t="array" ref="BH45">_xlfn._xlws.FILTER('Multi-MPS Reporting Template'!$N$4:$T$4,'Multi-MPS Reporting Template'!$N48:$T48="Yes","")</f>
        <v/>
      </c>
    </row>
    <row r="46" spans="1:60" x14ac:dyDescent="0.35">
      <c r="A46" t="s">
        <v>21</v>
      </c>
      <c r="B46" t="s">
        <v>68</v>
      </c>
      <c r="C46" t="s">
        <v>71</v>
      </c>
      <c r="D46" t="str" cm="1">
        <f t="array" ref="D46">IFERROR(_xlfn.XLOOKUP(B46&amp;"|"&amp;C46,'Service ID'!$B$2:$B$185&amp;"|"&amp;'Service ID'!$C$2:$C$185,'Service ID'!$D$2:$D$185,""),"")</f>
        <v>SRV-5716</v>
      </c>
      <c r="BH46" t="str" cm="1">
        <f t="array" ref="BH46">_xlfn._xlws.FILTER('Multi-MPS Reporting Template'!$N$4:$T$4,'Multi-MPS Reporting Template'!$N49:$T49="Yes","")</f>
        <v/>
      </c>
    </row>
    <row r="47" spans="1:60" x14ac:dyDescent="0.35">
      <c r="A47" t="s">
        <v>21</v>
      </c>
      <c r="B47" t="s">
        <v>68</v>
      </c>
      <c r="C47" t="s">
        <v>72</v>
      </c>
      <c r="D47" t="str" cm="1">
        <f t="array" ref="D47">IFERROR(_xlfn.XLOOKUP(B47&amp;"|"&amp;C47,'Service ID'!$B$2:$B$185&amp;"|"&amp;'Service ID'!$C$2:$C$185,'Service ID'!$D$2:$D$185,""),"")</f>
        <v>SRV-4</v>
      </c>
      <c r="BH47" t="str" cm="1">
        <f t="array" ref="BH47">_xlfn._xlws.FILTER('Multi-MPS Reporting Template'!$N$4:$T$4,'Multi-MPS Reporting Template'!$N50:$T50="Yes","")</f>
        <v/>
      </c>
    </row>
    <row r="48" spans="1:60" x14ac:dyDescent="0.35">
      <c r="A48" t="s">
        <v>21</v>
      </c>
      <c r="B48" t="s">
        <v>68</v>
      </c>
      <c r="C48" t="s">
        <v>73</v>
      </c>
      <c r="D48" t="str" cm="1">
        <f t="array" ref="D48">IFERROR(_xlfn.XLOOKUP(B48&amp;"|"&amp;C48,'Service ID'!$B$2:$B$185&amp;"|"&amp;'Service ID'!$C$2:$C$185,'Service ID'!$D$2:$D$185,""),"")</f>
        <v>SRV-5608</v>
      </c>
      <c r="BH48" t="str" cm="1">
        <f t="array" ref="BH48">_xlfn._xlws.FILTER('Multi-MPS Reporting Template'!$N$4:$T$4,'Multi-MPS Reporting Template'!$N51:$T51="Yes","")</f>
        <v/>
      </c>
    </row>
    <row r="49" spans="1:60" x14ac:dyDescent="0.35">
      <c r="A49" t="s">
        <v>21</v>
      </c>
      <c r="B49" t="s">
        <v>68</v>
      </c>
      <c r="C49" t="s">
        <v>74</v>
      </c>
      <c r="D49" t="str" cm="1">
        <f t="array" ref="D49">IFERROR(_xlfn.XLOOKUP(B49&amp;"|"&amp;C49,'Service ID'!$B$2:$B$185&amp;"|"&amp;'Service ID'!$C$2:$C$185,'Service ID'!$D$2:$D$185,""),"")</f>
        <v>SRV-5436</v>
      </c>
      <c r="BH49" t="str" cm="1">
        <f t="array" ref="BH49">_xlfn._xlws.FILTER('Multi-MPS Reporting Template'!$N$4:$T$4,'Multi-MPS Reporting Template'!$N52:$T52="Yes","")</f>
        <v/>
      </c>
    </row>
    <row r="50" spans="1:60" x14ac:dyDescent="0.35">
      <c r="A50" t="s">
        <v>21</v>
      </c>
      <c r="B50" t="s">
        <v>68</v>
      </c>
      <c r="C50" t="s">
        <v>75</v>
      </c>
      <c r="D50" t="str" cm="1">
        <f t="array" ref="D50">IFERROR(_xlfn.XLOOKUP(B50&amp;"|"&amp;C50,'Service ID'!$B$2:$B$185&amp;"|"&amp;'Service ID'!$C$2:$C$185,'Service ID'!$D$2:$D$185,""),"")</f>
        <v>SRV-7193</v>
      </c>
      <c r="BH50" t="str" cm="1">
        <f t="array" ref="BH50">_xlfn._xlws.FILTER('Multi-MPS Reporting Template'!$N$4:$T$4,'Multi-MPS Reporting Template'!$N53:$T53="Yes","")</f>
        <v/>
      </c>
    </row>
    <row r="51" spans="1:60" x14ac:dyDescent="0.35">
      <c r="A51" t="s">
        <v>21</v>
      </c>
      <c r="B51" t="s">
        <v>68</v>
      </c>
      <c r="C51" t="s">
        <v>76</v>
      </c>
      <c r="D51" t="str" cm="1">
        <f t="array" ref="D51">IFERROR(_xlfn.XLOOKUP(B51&amp;"|"&amp;C51,'Service ID'!$B$2:$B$185&amp;"|"&amp;'Service ID'!$C$2:$C$185,'Service ID'!$D$2:$D$185,""),"")</f>
        <v>SRV-5813</v>
      </c>
      <c r="BH51" t="str" cm="1">
        <f t="array" ref="BH51">_xlfn._xlws.FILTER('Multi-MPS Reporting Template'!$N$4:$T$4,'Multi-MPS Reporting Template'!$N54:$T54="Yes","")</f>
        <v/>
      </c>
    </row>
    <row r="52" spans="1:60" x14ac:dyDescent="0.35">
      <c r="A52" t="s">
        <v>21</v>
      </c>
      <c r="B52" t="s">
        <v>68</v>
      </c>
      <c r="C52" t="s">
        <v>77</v>
      </c>
      <c r="D52" t="str" cm="1">
        <f t="array" ref="D52">IFERROR(_xlfn.XLOOKUP(B52&amp;"|"&amp;C52,'Service ID'!$B$2:$B$185&amp;"|"&amp;'Service ID'!$C$2:$C$185,'Service ID'!$D$2:$D$185,""),"")</f>
        <v>SRV-7192</v>
      </c>
      <c r="BH52" t="str" cm="1">
        <f t="array" ref="BH52">_xlfn._xlws.FILTER('Multi-MPS Reporting Template'!$N$4:$T$4,'Multi-MPS Reporting Template'!$N55:$T55="Yes","")</f>
        <v/>
      </c>
    </row>
    <row r="53" spans="1:60" x14ac:dyDescent="0.35">
      <c r="A53" t="s">
        <v>21</v>
      </c>
      <c r="B53" t="s">
        <v>68</v>
      </c>
      <c r="C53" t="s">
        <v>78</v>
      </c>
      <c r="D53" t="str" cm="1">
        <f t="array" ref="D53">IFERROR(_xlfn.XLOOKUP(B53&amp;"|"&amp;C53,'Service ID'!$B$2:$B$185&amp;"|"&amp;'Service ID'!$C$2:$C$185,'Service ID'!$D$2:$D$185,""),"")</f>
        <v>SRV-5611</v>
      </c>
      <c r="BH53" t="str" cm="1">
        <f t="array" ref="BH53">_xlfn._xlws.FILTER('Multi-MPS Reporting Template'!$N$4:$T$4,'Multi-MPS Reporting Template'!$N56:$T56="Yes","")</f>
        <v/>
      </c>
    </row>
    <row r="54" spans="1:60" x14ac:dyDescent="0.35">
      <c r="A54" t="s">
        <v>21</v>
      </c>
      <c r="B54" t="s">
        <v>68</v>
      </c>
      <c r="C54" t="s">
        <v>79</v>
      </c>
      <c r="D54" t="str" cm="1">
        <f t="array" ref="D54">IFERROR(_xlfn.XLOOKUP(B54&amp;"|"&amp;C54,'Service ID'!$B$2:$B$185&amp;"|"&amp;'Service ID'!$C$2:$C$185,'Service ID'!$D$2:$D$185,""),"")</f>
        <v>SRV-5612</v>
      </c>
      <c r="BH54" t="str" cm="1">
        <f t="array" ref="BH54">_xlfn._xlws.FILTER('Multi-MPS Reporting Template'!$N$4:$T$4,'Multi-MPS Reporting Template'!$N57:$T57="Yes","")</f>
        <v/>
      </c>
    </row>
    <row r="55" spans="1:60" x14ac:dyDescent="0.35">
      <c r="A55" t="s">
        <v>21</v>
      </c>
      <c r="B55" t="s">
        <v>68</v>
      </c>
      <c r="C55" t="s">
        <v>80</v>
      </c>
      <c r="D55" t="str" cm="1">
        <f t="array" ref="D55">IFERROR(_xlfn.XLOOKUP(B55&amp;"|"&amp;C55,'Service ID'!$B$2:$B$185&amp;"|"&amp;'Service ID'!$C$2:$C$185,'Service ID'!$D$2:$D$185,""),"")</f>
        <v>SRV-5613</v>
      </c>
      <c r="BH55" t="str" cm="1">
        <f t="array" ref="BH55">_xlfn._xlws.FILTER('Multi-MPS Reporting Template'!$N$4:$T$4,'Multi-MPS Reporting Template'!$N58:$T58="Yes","")</f>
        <v/>
      </c>
    </row>
    <row r="56" spans="1:60" x14ac:dyDescent="0.35">
      <c r="A56" t="s">
        <v>21</v>
      </c>
      <c r="B56" t="s">
        <v>68</v>
      </c>
      <c r="C56" t="s">
        <v>81</v>
      </c>
      <c r="D56" t="str" cm="1">
        <f t="array" ref="D56">IFERROR(_xlfn.XLOOKUP(B56&amp;"|"&amp;C56,'Service ID'!$B$2:$B$185&amp;"|"&amp;'Service ID'!$C$2:$C$185,'Service ID'!$D$2:$D$185,""),"")</f>
        <v>SRV-7622</v>
      </c>
      <c r="BH56" t="str" cm="1">
        <f t="array" ref="BH56">_xlfn._xlws.FILTER('Multi-MPS Reporting Template'!$N$4:$T$4,'Multi-MPS Reporting Template'!$N59:$T59="Yes","")</f>
        <v/>
      </c>
    </row>
    <row r="57" spans="1:60" x14ac:dyDescent="0.35">
      <c r="A57" t="s">
        <v>21</v>
      </c>
      <c r="B57" t="s">
        <v>68</v>
      </c>
      <c r="C57" t="s">
        <v>82</v>
      </c>
      <c r="D57" t="str" cm="1">
        <f t="array" ref="D57">IFERROR(_xlfn.XLOOKUP(B57&amp;"|"&amp;C57,'Service ID'!$B$2:$B$185&amp;"|"&amp;'Service ID'!$C$2:$C$185,'Service ID'!$D$2:$D$185,""),"")</f>
        <v>SRV-5458</v>
      </c>
      <c r="BH57" t="str" cm="1">
        <f t="array" ref="BH57">_xlfn._xlws.FILTER('Multi-MPS Reporting Template'!$N$4:$T$4,'Multi-MPS Reporting Template'!$N60:$T60="Yes","")</f>
        <v/>
      </c>
    </row>
    <row r="58" spans="1:60" x14ac:dyDescent="0.35">
      <c r="A58" t="s">
        <v>21</v>
      </c>
      <c r="B58" t="s">
        <v>68</v>
      </c>
      <c r="C58" t="s">
        <v>83</v>
      </c>
      <c r="D58" t="str" cm="1">
        <f t="array" ref="D58">IFERROR(_xlfn.XLOOKUP(B58&amp;"|"&amp;C58,'Service ID'!$B$2:$B$185&amp;"|"&amp;'Service ID'!$C$2:$C$185,'Service ID'!$D$2:$D$185,""),"")</f>
        <v>SRV-23636</v>
      </c>
      <c r="BH58" t="str" cm="1">
        <f t="array" ref="BH58">_xlfn._xlws.FILTER('Multi-MPS Reporting Template'!$N$4:$T$4,'Multi-MPS Reporting Template'!$N61:$T61="Yes","")</f>
        <v/>
      </c>
    </row>
    <row r="59" spans="1:60" x14ac:dyDescent="0.35">
      <c r="A59" t="s">
        <v>21</v>
      </c>
      <c r="B59" t="s">
        <v>68</v>
      </c>
      <c r="C59" t="s">
        <v>84</v>
      </c>
      <c r="D59" t="str" cm="1">
        <f t="array" ref="D59">IFERROR(_xlfn.XLOOKUP(B59&amp;"|"&amp;C59,'Service ID'!$B$2:$B$185&amp;"|"&amp;'Service ID'!$C$2:$C$185,'Service ID'!$D$2:$D$185,""),"")</f>
        <v>SRV-6796</v>
      </c>
      <c r="BH59" t="str" cm="1">
        <f t="array" ref="BH59">_xlfn._xlws.FILTER('Multi-MPS Reporting Template'!$N$4:$T$4,'Multi-MPS Reporting Template'!$N62:$T62="Yes","")</f>
        <v/>
      </c>
    </row>
    <row r="60" spans="1:60" x14ac:dyDescent="0.35">
      <c r="A60" t="s">
        <v>21</v>
      </c>
      <c r="B60" t="s">
        <v>68</v>
      </c>
      <c r="C60" t="s">
        <v>85</v>
      </c>
      <c r="D60" t="str" cm="1">
        <f t="array" ref="D60">IFERROR(_xlfn.XLOOKUP(B60&amp;"|"&amp;C60,'Service ID'!$B$2:$B$185&amp;"|"&amp;'Service ID'!$C$2:$C$185,'Service ID'!$D$2:$D$185,""),"")</f>
        <v>SRV-28</v>
      </c>
      <c r="BH60" t="str" cm="1">
        <f t="array" ref="BH60">_xlfn._xlws.FILTER('Multi-MPS Reporting Template'!$N$4:$T$4,'Multi-MPS Reporting Template'!$N63:$T63="Yes","")</f>
        <v/>
      </c>
    </row>
    <row r="61" spans="1:60" x14ac:dyDescent="0.35">
      <c r="A61" t="s">
        <v>21</v>
      </c>
      <c r="B61" t="s">
        <v>68</v>
      </c>
      <c r="C61" t="s">
        <v>86</v>
      </c>
      <c r="D61" t="str" cm="1">
        <f t="array" ref="D61">IFERROR(_xlfn.XLOOKUP(B61&amp;"|"&amp;C61,'Service ID'!$B$2:$B$185&amp;"|"&amp;'Service ID'!$C$2:$C$185,'Service ID'!$D$2:$D$185,""),"")</f>
        <v>SRV-8827</v>
      </c>
      <c r="BH61" t="str" cm="1">
        <f t="array" ref="BH61">_xlfn._xlws.FILTER('Multi-MPS Reporting Template'!$N$4:$T$4,'Multi-MPS Reporting Template'!$N64:$T64="Yes","")</f>
        <v/>
      </c>
    </row>
    <row r="62" spans="1:60" x14ac:dyDescent="0.35">
      <c r="A62" t="s">
        <v>21</v>
      </c>
      <c r="B62" t="s">
        <v>68</v>
      </c>
      <c r="C62" t="s">
        <v>87</v>
      </c>
      <c r="D62" t="str" cm="1">
        <f t="array" ref="D62">IFERROR(_xlfn.XLOOKUP(B62&amp;"|"&amp;C62,'Service ID'!$B$2:$B$185&amp;"|"&amp;'Service ID'!$C$2:$C$185,'Service ID'!$D$2:$D$185,""),"")</f>
        <v>SRV-5447</v>
      </c>
      <c r="BH62" t="str" cm="1">
        <f t="array" ref="BH62">_xlfn._xlws.FILTER('Multi-MPS Reporting Template'!$N$4:$T$4,'Multi-MPS Reporting Template'!$N65:$T65="Yes","")</f>
        <v/>
      </c>
    </row>
    <row r="63" spans="1:60" x14ac:dyDescent="0.35">
      <c r="A63" t="s">
        <v>21</v>
      </c>
      <c r="B63" t="s">
        <v>68</v>
      </c>
      <c r="C63" t="s">
        <v>88</v>
      </c>
      <c r="D63" t="str" cm="1">
        <f t="array" ref="D63">IFERROR(_xlfn.XLOOKUP(B63&amp;"|"&amp;C63,'Service ID'!$B$2:$B$185&amp;"|"&amp;'Service ID'!$C$2:$C$185,'Service ID'!$D$2:$D$185,""),"")</f>
        <v>SRV-5824</v>
      </c>
      <c r="BH63" t="str" cm="1">
        <f t="array" ref="BH63">_xlfn._xlws.FILTER('Multi-MPS Reporting Template'!$N$4:$T$4,'Multi-MPS Reporting Template'!$N66:$T66="Yes","")</f>
        <v/>
      </c>
    </row>
    <row r="64" spans="1:60" x14ac:dyDescent="0.35">
      <c r="A64" t="s">
        <v>21</v>
      </c>
      <c r="B64" t="s">
        <v>68</v>
      </c>
      <c r="C64" t="s">
        <v>89</v>
      </c>
      <c r="D64" t="str" cm="1">
        <f t="array" ref="D64">IFERROR(_xlfn.XLOOKUP(B64&amp;"|"&amp;C64,'Service ID'!$B$2:$B$185&amp;"|"&amp;'Service ID'!$C$2:$C$185,'Service ID'!$D$2:$D$185,""),"")</f>
        <v>SRV-30</v>
      </c>
      <c r="BH64" t="str" cm="1">
        <f t="array" ref="BH64">_xlfn._xlws.FILTER('Multi-MPS Reporting Template'!$N$4:$T$4,'Multi-MPS Reporting Template'!$N67:$T67="Yes","")</f>
        <v/>
      </c>
    </row>
    <row r="65" spans="1:60" x14ac:dyDescent="0.35">
      <c r="A65" t="s">
        <v>21</v>
      </c>
      <c r="B65" t="s">
        <v>68</v>
      </c>
      <c r="C65" t="s">
        <v>90</v>
      </c>
      <c r="D65" t="str" cm="1">
        <f t="array" ref="D65">IFERROR(_xlfn.XLOOKUP(B65&amp;"|"&amp;C65,'Service ID'!$B$2:$B$185&amp;"|"&amp;'Service ID'!$C$2:$C$185,'Service ID'!$D$2:$D$185,""),"")</f>
        <v>SRV-32</v>
      </c>
      <c r="BH65" t="str" cm="1">
        <f t="array" ref="BH65">_xlfn._xlws.FILTER('Multi-MPS Reporting Template'!$N$4:$T$4,'Multi-MPS Reporting Template'!$N68:$T68="Yes","")</f>
        <v/>
      </c>
    </row>
    <row r="66" spans="1:60" x14ac:dyDescent="0.35">
      <c r="A66" t="s">
        <v>21</v>
      </c>
      <c r="B66" t="s">
        <v>68</v>
      </c>
      <c r="C66" t="s">
        <v>91</v>
      </c>
      <c r="D66" t="str" cm="1">
        <f t="array" ref="D66">IFERROR(_xlfn.XLOOKUP(B66&amp;"|"&amp;C66,'Service ID'!$B$2:$B$185&amp;"|"&amp;'Service ID'!$C$2:$C$185,'Service ID'!$D$2:$D$185,""),"")</f>
        <v>SRV-5826</v>
      </c>
      <c r="BH66" t="str" cm="1">
        <f t="array" ref="BH66">_xlfn._xlws.FILTER('Multi-MPS Reporting Template'!$N$4:$T$4,'Multi-MPS Reporting Template'!$N69:$T69="Yes","")</f>
        <v/>
      </c>
    </row>
    <row r="67" spans="1:60" x14ac:dyDescent="0.35">
      <c r="A67" t="s">
        <v>21</v>
      </c>
      <c r="B67" t="s">
        <v>68</v>
      </c>
      <c r="C67" t="s">
        <v>92</v>
      </c>
      <c r="D67" t="str" cm="1">
        <f t="array" ref="D67">IFERROR(_xlfn.XLOOKUP(B67&amp;"|"&amp;C67,'Service ID'!$B$2:$B$185&amp;"|"&amp;'Service ID'!$C$2:$C$185,'Service ID'!$D$2:$D$185,""),"")</f>
        <v>SRV-19453</v>
      </c>
      <c r="BH67" t="str" cm="1">
        <f t="array" ref="BH67">_xlfn._xlws.FILTER('Multi-MPS Reporting Template'!$N$4:$T$4,'Multi-MPS Reporting Template'!$N70:$T70="Yes","")</f>
        <v/>
      </c>
    </row>
    <row r="68" spans="1:60" x14ac:dyDescent="0.35">
      <c r="A68" t="s">
        <v>21</v>
      </c>
      <c r="B68" t="s">
        <v>68</v>
      </c>
      <c r="C68" t="s">
        <v>93</v>
      </c>
      <c r="D68" t="str" cm="1">
        <f t="array" ref="D68">IFERROR(_xlfn.XLOOKUP(B68&amp;"|"&amp;C68,'Service ID'!$B$2:$B$185&amp;"|"&amp;'Service ID'!$C$2:$C$185,'Service ID'!$D$2:$D$185,""),"")</f>
        <v>SRV-20</v>
      </c>
      <c r="BH68" t="str" cm="1">
        <f t="array" ref="BH68">_xlfn._xlws.FILTER('Multi-MPS Reporting Template'!$N$4:$T$4,'Multi-MPS Reporting Template'!$N71:$T71="Yes","")</f>
        <v/>
      </c>
    </row>
    <row r="69" spans="1:60" x14ac:dyDescent="0.35">
      <c r="A69" t="s">
        <v>94</v>
      </c>
      <c r="B69" t="s">
        <v>95</v>
      </c>
      <c r="C69" t="s">
        <v>96</v>
      </c>
      <c r="D69" t="str" cm="1">
        <f t="array" ref="D69">IFERROR(_xlfn.XLOOKUP(B69&amp;"|"&amp;C69,'Service ID'!$B$2:$B$185&amp;"|"&amp;'Service ID'!$C$2:$C$185,'Service ID'!$D$2:$D$185,""),"")</f>
        <v>SRV-6579</v>
      </c>
      <c r="BH69" t="str" cm="1">
        <f t="array" ref="BH69">_xlfn._xlws.FILTER('Multi-MPS Reporting Template'!$N$4:$T$4,'Multi-MPS Reporting Template'!$N72:$T72="Yes","")</f>
        <v/>
      </c>
    </row>
    <row r="70" spans="1:60" x14ac:dyDescent="0.35">
      <c r="A70" t="s">
        <v>94</v>
      </c>
      <c r="B70" t="s">
        <v>95</v>
      </c>
      <c r="C70" t="s">
        <v>97</v>
      </c>
      <c r="D70" t="str" cm="1">
        <f t="array" ref="D70">IFERROR(_xlfn.XLOOKUP(B70&amp;"|"&amp;C70,'Service ID'!$B$2:$B$185&amp;"|"&amp;'Service ID'!$C$2:$C$185,'Service ID'!$D$2:$D$185,""),"")</f>
        <v>SRV-30530</v>
      </c>
      <c r="BH70" t="str" cm="1">
        <f t="array" ref="BH70">_xlfn._xlws.FILTER('Multi-MPS Reporting Template'!$N$4:$T$4,'Multi-MPS Reporting Template'!$N73:$T73="Yes","")</f>
        <v/>
      </c>
    </row>
    <row r="71" spans="1:60" x14ac:dyDescent="0.35">
      <c r="A71" t="s">
        <v>98</v>
      </c>
      <c r="B71" t="s">
        <v>99</v>
      </c>
      <c r="C71" t="s">
        <v>100</v>
      </c>
      <c r="D71" t="str" cm="1">
        <f t="array" ref="D71">IFERROR(_xlfn.XLOOKUP(B71&amp;"|"&amp;C71,'Service ID'!$B$2:$B$185&amp;"|"&amp;'Service ID'!$C$2:$C$185,'Service ID'!$D$2:$D$185,""),"")</f>
        <v>SRV-5360</v>
      </c>
      <c r="BH71" t="str" cm="1">
        <f t="array" ref="BH71">_xlfn._xlws.FILTER('Multi-MPS Reporting Template'!$N$4:$T$4,'Multi-MPS Reporting Template'!$N74:$T74="Yes","")</f>
        <v/>
      </c>
    </row>
    <row r="72" spans="1:60" x14ac:dyDescent="0.35">
      <c r="A72" t="s">
        <v>98</v>
      </c>
      <c r="B72" t="s">
        <v>101</v>
      </c>
      <c r="C72" t="s">
        <v>102</v>
      </c>
      <c r="D72" t="str" cm="1">
        <f t="array" ref="D72">IFERROR(_xlfn.XLOOKUP(B72&amp;"|"&amp;C72,'Service ID'!$B$2:$B$185&amp;"|"&amp;'Service ID'!$C$2:$C$185,'Service ID'!$D$2:$D$185,""),"")</f>
        <v>SRV-7582</v>
      </c>
      <c r="BH72" t="str" cm="1">
        <f t="array" ref="BH72">_xlfn._xlws.FILTER('Multi-MPS Reporting Template'!$N$4:$T$4,'Multi-MPS Reporting Template'!$N75:$T75="Yes","")</f>
        <v/>
      </c>
    </row>
    <row r="73" spans="1:60" x14ac:dyDescent="0.35">
      <c r="A73" t="s">
        <v>98</v>
      </c>
      <c r="B73" t="s">
        <v>101</v>
      </c>
      <c r="C73" t="s">
        <v>103</v>
      </c>
      <c r="D73" t="str" cm="1">
        <f t="array" ref="D73">IFERROR(_xlfn.XLOOKUP(B73&amp;"|"&amp;C73,'Service ID'!$B$2:$B$185&amp;"|"&amp;'Service ID'!$C$2:$C$185,'Service ID'!$D$2:$D$185,""),"")</f>
        <v>SRV-5369</v>
      </c>
      <c r="BH73" t="str" cm="1">
        <f t="array" ref="BH73">_xlfn._xlws.FILTER('Multi-MPS Reporting Template'!$N$4:$T$4,'Multi-MPS Reporting Template'!$N76:$T76="Yes","")</f>
        <v/>
      </c>
    </row>
    <row r="74" spans="1:60" x14ac:dyDescent="0.35">
      <c r="A74" t="s">
        <v>98</v>
      </c>
      <c r="B74" t="s">
        <v>104</v>
      </c>
      <c r="C74" t="s">
        <v>105</v>
      </c>
      <c r="D74" t="str" cm="1">
        <f t="array" ref="D74">IFERROR(_xlfn.XLOOKUP(B74&amp;"|"&amp;C74,'Service ID'!$B$2:$B$185&amp;"|"&amp;'Service ID'!$C$2:$C$185,'Service ID'!$D$2:$D$185,""),"")</f>
        <v>SRV-6289</v>
      </c>
      <c r="BH74" t="str" cm="1">
        <f t="array" ref="BH74">_xlfn._xlws.FILTER('Multi-MPS Reporting Template'!$N$4:$T$4,'Multi-MPS Reporting Template'!$N77:$T77="Yes","")</f>
        <v/>
      </c>
    </row>
    <row r="75" spans="1:60" x14ac:dyDescent="0.35">
      <c r="A75" t="s">
        <v>98</v>
      </c>
      <c r="B75" t="s">
        <v>104</v>
      </c>
      <c r="C75" t="s">
        <v>106</v>
      </c>
      <c r="D75" t="str" cm="1">
        <f t="array" ref="D75">IFERROR(_xlfn.XLOOKUP(B75&amp;"|"&amp;C75,'Service ID'!$B$2:$B$185&amp;"|"&amp;'Service ID'!$C$2:$C$185,'Service ID'!$D$2:$D$185,""),"")</f>
        <v>SRV-6291</v>
      </c>
      <c r="BH75" t="str" cm="1">
        <f t="array" ref="BH75">_xlfn._xlws.FILTER('Multi-MPS Reporting Template'!$N$4:$T$4,'Multi-MPS Reporting Template'!$N78:$T78="Yes","")</f>
        <v/>
      </c>
    </row>
    <row r="76" spans="1:60" x14ac:dyDescent="0.35">
      <c r="A76" t="s">
        <v>98</v>
      </c>
      <c r="B76" t="s">
        <v>104</v>
      </c>
      <c r="C76" t="s">
        <v>107</v>
      </c>
      <c r="D76" t="str" cm="1">
        <f t="array" ref="D76">IFERROR(_xlfn.XLOOKUP(B76&amp;"|"&amp;C76,'Service ID'!$B$2:$B$185&amp;"|"&amp;'Service ID'!$C$2:$C$185,'Service ID'!$D$2:$D$185,""),"")</f>
        <v>SRV-7572</v>
      </c>
      <c r="BH76" t="str" cm="1">
        <f t="array" ref="BH76">_xlfn._xlws.FILTER('Multi-MPS Reporting Template'!$N$4:$T$4,'Multi-MPS Reporting Template'!$N79:$T79="Yes","")</f>
        <v/>
      </c>
    </row>
    <row r="77" spans="1:60" x14ac:dyDescent="0.35">
      <c r="A77" t="s">
        <v>98</v>
      </c>
      <c r="B77" t="s">
        <v>104</v>
      </c>
      <c r="C77" t="s">
        <v>108</v>
      </c>
      <c r="D77" t="str" cm="1">
        <f t="array" ref="D77">IFERROR(_xlfn.XLOOKUP(B77&amp;"|"&amp;C77,'Service ID'!$B$2:$B$185&amp;"|"&amp;'Service ID'!$C$2:$C$185,'Service ID'!$D$2:$D$185,""),"")</f>
        <v>SRV-27397</v>
      </c>
      <c r="BH77" t="str" cm="1">
        <f t="array" ref="BH77">_xlfn._xlws.FILTER('Multi-MPS Reporting Template'!$N$4:$T$4,'Multi-MPS Reporting Template'!$N80:$T80="Yes","")</f>
        <v/>
      </c>
    </row>
    <row r="78" spans="1:60" x14ac:dyDescent="0.35">
      <c r="A78" t="s">
        <v>98</v>
      </c>
      <c r="B78" t="s">
        <v>104</v>
      </c>
      <c r="C78" t="s">
        <v>109</v>
      </c>
      <c r="D78" t="str" cm="1">
        <f t="array" ref="D78">IFERROR(_xlfn.XLOOKUP(B78&amp;"|"&amp;C78,'Service ID'!$B$2:$B$185&amp;"|"&amp;'Service ID'!$C$2:$C$185,'Service ID'!$D$2:$D$185,""),"")</f>
        <v>SRV-5367</v>
      </c>
      <c r="BH78" t="str" cm="1">
        <f t="array" ref="BH78">_xlfn._xlws.FILTER('Multi-MPS Reporting Template'!$N$4:$T$4,'Multi-MPS Reporting Template'!$N81:$T81="Yes","")</f>
        <v/>
      </c>
    </row>
    <row r="79" spans="1:60" x14ac:dyDescent="0.35">
      <c r="A79" t="s">
        <v>98</v>
      </c>
      <c r="B79" t="s">
        <v>104</v>
      </c>
      <c r="C79" t="s">
        <v>110</v>
      </c>
      <c r="D79" t="str" cm="1">
        <f t="array" ref="D79">IFERROR(_xlfn.XLOOKUP(B79&amp;"|"&amp;C79,'Service ID'!$B$2:$B$185&amp;"|"&amp;'Service ID'!$C$2:$C$185,'Service ID'!$D$2:$D$185,""),"")</f>
        <v>SRV-5373</v>
      </c>
      <c r="BH79" t="str" cm="1">
        <f t="array" ref="BH79">_xlfn._xlws.FILTER('Multi-MPS Reporting Template'!$N$4:$T$4,'Multi-MPS Reporting Template'!$N82:$T82="Yes","")</f>
        <v/>
      </c>
    </row>
    <row r="80" spans="1:60" x14ac:dyDescent="0.35">
      <c r="A80" t="s">
        <v>98</v>
      </c>
      <c r="B80" t="s">
        <v>104</v>
      </c>
      <c r="C80" t="s">
        <v>111</v>
      </c>
      <c r="D80" t="str" cm="1">
        <f t="array" ref="D80">IFERROR(_xlfn.XLOOKUP(B80&amp;"|"&amp;C80,'Service ID'!$B$2:$B$185&amp;"|"&amp;'Service ID'!$C$2:$C$185,'Service ID'!$D$2:$D$185,""),"")</f>
        <v>SRV-5370</v>
      </c>
      <c r="BH80" t="str" cm="1">
        <f t="array" ref="BH80">_xlfn._xlws.FILTER('Multi-MPS Reporting Template'!$N$4:$T$4,'Multi-MPS Reporting Template'!$N83:$T83="Yes","")</f>
        <v/>
      </c>
    </row>
    <row r="81" spans="1:60" x14ac:dyDescent="0.35">
      <c r="A81" t="s">
        <v>98</v>
      </c>
      <c r="B81" t="s">
        <v>112</v>
      </c>
      <c r="C81" t="s">
        <v>113</v>
      </c>
      <c r="D81" t="str" cm="1">
        <f t="array" ref="D81">IFERROR(_xlfn.XLOOKUP(B81&amp;"|"&amp;C81,'Service ID'!$B$2:$B$185&amp;"|"&amp;'Service ID'!$C$2:$C$185,'Service ID'!$D$2:$D$185,""),"")</f>
        <v>SRV-5375</v>
      </c>
      <c r="BH81" t="str" cm="1">
        <f t="array" ref="BH81">_xlfn._xlws.FILTER('Multi-MPS Reporting Template'!$N$4:$T$4,'Multi-MPS Reporting Template'!$N84:$T84="Yes","")</f>
        <v/>
      </c>
    </row>
    <row r="82" spans="1:60" x14ac:dyDescent="0.35">
      <c r="A82" t="s">
        <v>98</v>
      </c>
      <c r="B82" t="s">
        <v>112</v>
      </c>
      <c r="C82" t="s">
        <v>114</v>
      </c>
      <c r="D82" t="str" cm="1">
        <f t="array" ref="D82">IFERROR(_xlfn.XLOOKUP(B82&amp;"|"&amp;C82,'Service ID'!$B$2:$B$185&amp;"|"&amp;'Service ID'!$C$2:$C$185,'Service ID'!$D$2:$D$185,""),"")</f>
        <v>SRV-5374</v>
      </c>
      <c r="BH82" t="str" cm="1">
        <f t="array" ref="BH82">_xlfn._xlws.FILTER('Multi-MPS Reporting Template'!$N$4:$T$4,'Multi-MPS Reporting Template'!$N85:$T85="Yes","")</f>
        <v/>
      </c>
    </row>
    <row r="83" spans="1:60" x14ac:dyDescent="0.35">
      <c r="A83" t="s">
        <v>98</v>
      </c>
      <c r="B83" t="s">
        <v>112</v>
      </c>
      <c r="C83" t="s">
        <v>115</v>
      </c>
      <c r="D83" t="str" cm="1">
        <f t="array" ref="D83">IFERROR(_xlfn.XLOOKUP(B83&amp;"|"&amp;C83,'Service ID'!$B$2:$B$185&amp;"|"&amp;'Service ID'!$C$2:$C$185,'Service ID'!$D$2:$D$185,""),"")</f>
        <v>SRV-5619</v>
      </c>
      <c r="BH83" t="str" cm="1">
        <f t="array" ref="BH83">_xlfn._xlws.FILTER('Multi-MPS Reporting Template'!$N$4:$T$4,'Multi-MPS Reporting Template'!$N86:$T86="Yes","")</f>
        <v/>
      </c>
    </row>
    <row r="84" spans="1:60" x14ac:dyDescent="0.35">
      <c r="A84" t="s">
        <v>98</v>
      </c>
      <c r="B84" t="s">
        <v>116</v>
      </c>
      <c r="C84" t="s">
        <v>117</v>
      </c>
      <c r="D84" t="str" cm="1">
        <f t="array" ref="D84">IFERROR(_xlfn.XLOOKUP(B84&amp;"|"&amp;C84,'Service ID'!$B$2:$B$185&amp;"|"&amp;'Service ID'!$C$2:$C$185,'Service ID'!$D$2:$D$185,""),"")</f>
        <v>SRV-5372</v>
      </c>
      <c r="BH84" t="str" cm="1">
        <f t="array" ref="BH84">_xlfn._xlws.FILTER('Multi-MPS Reporting Template'!$N$4:$T$4,'Multi-MPS Reporting Template'!$N87:$T87="Yes","")</f>
        <v/>
      </c>
    </row>
    <row r="85" spans="1:60" x14ac:dyDescent="0.35">
      <c r="A85" t="s">
        <v>98</v>
      </c>
      <c r="B85" t="s">
        <v>116</v>
      </c>
      <c r="C85" t="s">
        <v>118</v>
      </c>
      <c r="D85" t="str" cm="1">
        <f t="array" ref="D85">IFERROR(_xlfn.XLOOKUP(B85&amp;"|"&amp;C85,'Service ID'!$B$2:$B$185&amp;"|"&amp;'Service ID'!$C$2:$C$185,'Service ID'!$D$2:$D$185,""),"")</f>
        <v>SRV-28202</v>
      </c>
      <c r="BH85" t="str" cm="1">
        <f t="array" ref="BH85">_xlfn._xlws.FILTER('Multi-MPS Reporting Template'!$N$4:$T$4,'Multi-MPS Reporting Template'!$N88:$T88="Yes","")</f>
        <v/>
      </c>
    </row>
    <row r="86" spans="1:60" x14ac:dyDescent="0.35">
      <c r="A86" t="s">
        <v>98</v>
      </c>
      <c r="B86" t="s">
        <v>116</v>
      </c>
      <c r="C86" t="s">
        <v>119</v>
      </c>
      <c r="D86" t="str" cm="1">
        <f t="array" ref="D86">IFERROR(_xlfn.XLOOKUP(B86&amp;"|"&amp;C86,'Service ID'!$B$2:$B$185&amp;"|"&amp;'Service ID'!$C$2:$C$185,'Service ID'!$D$2:$D$185,""),"")</f>
        <v>SRV-6576</v>
      </c>
      <c r="BH86" t="str" cm="1">
        <f t="array" ref="BH86">_xlfn._xlws.FILTER('Multi-MPS Reporting Template'!$N$4:$T$4,'Multi-MPS Reporting Template'!$N89:$T89="Yes","")</f>
        <v/>
      </c>
    </row>
    <row r="87" spans="1:60" x14ac:dyDescent="0.35">
      <c r="A87" t="s">
        <v>98</v>
      </c>
      <c r="B87" t="s">
        <v>116</v>
      </c>
      <c r="C87" t="s">
        <v>120</v>
      </c>
      <c r="D87" t="str" cm="1">
        <f t="array" ref="D87">IFERROR(_xlfn.XLOOKUP(B87&amp;"|"&amp;C87,'Service ID'!$B$2:$B$185&amp;"|"&amp;'Service ID'!$C$2:$C$185,'Service ID'!$D$2:$D$185,""),"")</f>
        <v>SRV-5371</v>
      </c>
      <c r="BH87" t="str" cm="1">
        <f t="array" ref="BH87">_xlfn._xlws.FILTER('Multi-MPS Reporting Template'!$N$4:$T$4,'Multi-MPS Reporting Template'!$N90:$T90="Yes","")</f>
        <v/>
      </c>
    </row>
    <row r="88" spans="1:60" x14ac:dyDescent="0.35">
      <c r="A88" t="s">
        <v>98</v>
      </c>
      <c r="B88" t="s">
        <v>121</v>
      </c>
      <c r="C88" t="s">
        <v>122</v>
      </c>
      <c r="D88" t="str" cm="1">
        <f t="array" ref="D88">IFERROR(_xlfn.XLOOKUP(B88&amp;"|"&amp;C88,'Service ID'!$B$2:$B$185&amp;"|"&amp;'Service ID'!$C$2:$C$185,'Service ID'!$D$2:$D$185,""),"")</f>
        <v>SRV-5382</v>
      </c>
      <c r="BH88" t="str" cm="1">
        <f t="array" ref="BH88">_xlfn._xlws.FILTER('Multi-MPS Reporting Template'!$N$4:$T$4,'Multi-MPS Reporting Template'!$N91:$T91="Yes","")</f>
        <v/>
      </c>
    </row>
    <row r="89" spans="1:60" x14ac:dyDescent="0.35">
      <c r="A89" t="s">
        <v>98</v>
      </c>
      <c r="B89" t="s">
        <v>121</v>
      </c>
      <c r="C89" t="s">
        <v>123</v>
      </c>
      <c r="D89" t="str" cm="1">
        <f t="array" ref="D89">IFERROR(_xlfn.XLOOKUP(B89&amp;"|"&amp;C89,'Service ID'!$B$2:$B$185&amp;"|"&amp;'Service ID'!$C$2:$C$185,'Service ID'!$D$2:$D$185,""),"")</f>
        <v>SRV-5827</v>
      </c>
      <c r="BH89" t="str" cm="1">
        <f t="array" ref="BH89">_xlfn._xlws.FILTER('Multi-MPS Reporting Template'!$N$4:$T$4,'Multi-MPS Reporting Template'!$N92:$T92="Yes","")</f>
        <v/>
      </c>
    </row>
    <row r="90" spans="1:60" x14ac:dyDescent="0.35">
      <c r="A90" t="s">
        <v>98</v>
      </c>
      <c r="B90" t="s">
        <v>124</v>
      </c>
      <c r="C90" t="s">
        <v>125</v>
      </c>
      <c r="D90" t="str" cm="1">
        <f t="array" ref="D90">IFERROR(_xlfn.XLOOKUP(B90&amp;"|"&amp;C90,'Service ID'!$B$2:$B$185&amp;"|"&amp;'Service ID'!$C$2:$C$185,'Service ID'!$D$2:$D$185,""),"")</f>
        <v>SRV-5828</v>
      </c>
      <c r="BH90" t="str" cm="1">
        <f t="array" ref="BH90">_xlfn._xlws.FILTER('Multi-MPS Reporting Template'!$N$4:$T$4,'Multi-MPS Reporting Template'!$N93:$T93="Yes","")</f>
        <v/>
      </c>
    </row>
    <row r="91" spans="1:60" x14ac:dyDescent="0.35">
      <c r="A91" t="s">
        <v>98</v>
      </c>
      <c r="B91" t="s">
        <v>124</v>
      </c>
      <c r="C91" t="s">
        <v>126</v>
      </c>
      <c r="D91" t="str" cm="1">
        <f t="array" ref="D91">IFERROR(_xlfn.XLOOKUP(B91&amp;"|"&amp;C91,'Service ID'!$B$2:$B$185&amp;"|"&amp;'Service ID'!$C$2:$C$185,'Service ID'!$D$2:$D$185,""),"")</f>
        <v>SRV-7583</v>
      </c>
      <c r="BH91" t="str" cm="1">
        <f t="array" ref="BH91">_xlfn._xlws.FILTER('Multi-MPS Reporting Template'!$N$4:$T$4,'Multi-MPS Reporting Template'!$N94:$T94="Yes","")</f>
        <v/>
      </c>
    </row>
    <row r="92" spans="1:60" x14ac:dyDescent="0.35">
      <c r="A92" t="s">
        <v>98</v>
      </c>
      <c r="B92" t="s">
        <v>127</v>
      </c>
      <c r="C92" t="s">
        <v>128</v>
      </c>
      <c r="D92" t="str" cm="1">
        <f t="array" ref="D92">IFERROR(_xlfn.XLOOKUP(B92&amp;"|"&amp;C92,'Service ID'!$B$2:$B$185&amp;"|"&amp;'Service ID'!$C$2:$C$185,'Service ID'!$D$2:$D$185,""),"")</f>
        <v>SRV-7190</v>
      </c>
      <c r="BH92" t="str" cm="1">
        <f t="array" ref="BH92">_xlfn._xlws.FILTER('Multi-MPS Reporting Template'!$N$4:$T$4,'Multi-MPS Reporting Template'!$N95:$T95="Yes","")</f>
        <v/>
      </c>
    </row>
    <row r="93" spans="1:60" x14ac:dyDescent="0.35">
      <c r="A93" t="s">
        <v>98</v>
      </c>
      <c r="B93" t="s">
        <v>127</v>
      </c>
      <c r="C93" t="s">
        <v>129</v>
      </c>
      <c r="D93" t="str" cm="1">
        <f t="array" ref="D93">IFERROR(_xlfn.XLOOKUP(B93&amp;"|"&amp;C93,'Service ID'!$B$2:$B$185&amp;"|"&amp;'Service ID'!$C$2:$C$185,'Service ID'!$D$2:$D$185,""),"")</f>
        <v>SRV-27917</v>
      </c>
      <c r="BH93" t="str" cm="1">
        <f t="array" ref="BH93">_xlfn._xlws.FILTER('Multi-MPS Reporting Template'!$N$4:$T$4,'Multi-MPS Reporting Template'!$N96:$T96="Yes","")</f>
        <v/>
      </c>
    </row>
    <row r="94" spans="1:60" x14ac:dyDescent="0.35">
      <c r="A94" t="s">
        <v>98</v>
      </c>
      <c r="B94" t="s">
        <v>127</v>
      </c>
      <c r="C94" t="s">
        <v>130</v>
      </c>
      <c r="D94" t="str" cm="1">
        <f t="array" ref="D94">IFERROR(_xlfn.XLOOKUP(B94&amp;"|"&amp;C94,'Service ID'!$B$2:$B$185&amp;"|"&amp;'Service ID'!$C$2:$C$185,'Service ID'!$D$2:$D$185,""),"")</f>
        <v>SRV-5368</v>
      </c>
      <c r="BH94" t="str" cm="1">
        <f t="array" ref="BH94">_xlfn._xlws.FILTER('Multi-MPS Reporting Template'!$N$4:$T$4,'Multi-MPS Reporting Template'!$N97:$T97="Yes","")</f>
        <v/>
      </c>
    </row>
    <row r="95" spans="1:60" x14ac:dyDescent="0.35">
      <c r="A95" t="s">
        <v>98</v>
      </c>
      <c r="B95" t="s">
        <v>127</v>
      </c>
      <c r="C95" t="s">
        <v>131</v>
      </c>
      <c r="D95" t="str" cm="1">
        <f t="array" ref="D95">IFERROR(_xlfn.XLOOKUP(B95&amp;"|"&amp;C95,'Service ID'!$B$2:$B$185&amp;"|"&amp;'Service ID'!$C$2:$C$185,'Service ID'!$D$2:$D$185,""),"")</f>
        <v>SRV-8066</v>
      </c>
      <c r="BH95" t="str" cm="1">
        <f t="array" ref="BH95">_xlfn._xlws.FILTER('Multi-MPS Reporting Template'!$N$4:$T$4,'Multi-MPS Reporting Template'!$N98:$T98="Yes","")</f>
        <v/>
      </c>
    </row>
    <row r="96" spans="1:60" x14ac:dyDescent="0.35">
      <c r="A96" t="s">
        <v>98</v>
      </c>
      <c r="B96" t="s">
        <v>127</v>
      </c>
      <c r="C96" t="s">
        <v>132</v>
      </c>
      <c r="D96" t="str" cm="1">
        <f t="array" ref="D96">IFERROR(_xlfn.XLOOKUP(B96&amp;"|"&amp;C96,'Service ID'!$B$2:$B$185&amp;"|"&amp;'Service ID'!$C$2:$C$185,'Service ID'!$D$2:$D$185,""),"")</f>
        <v>SRV-7191</v>
      </c>
      <c r="BH96" t="str" cm="1">
        <f t="array" ref="BH96">_xlfn._xlws.FILTER('Multi-MPS Reporting Template'!$N$4:$T$4,'Multi-MPS Reporting Template'!$N99:$T99="Yes","")</f>
        <v/>
      </c>
    </row>
    <row r="97" spans="1:60" x14ac:dyDescent="0.35">
      <c r="A97" t="s">
        <v>98</v>
      </c>
      <c r="B97" t="s">
        <v>127</v>
      </c>
      <c r="C97" t="s">
        <v>133</v>
      </c>
      <c r="D97" t="str" cm="1">
        <f t="array" ref="D97">IFERROR(_xlfn.XLOOKUP(B97&amp;"|"&amp;C97,'Service ID'!$B$2:$B$185&amp;"|"&amp;'Service ID'!$C$2:$C$185,'Service ID'!$D$2:$D$185,""),"")</f>
        <v>SRV-7194</v>
      </c>
      <c r="BH97" t="str" cm="1">
        <f t="array" ref="BH97">_xlfn._xlws.FILTER('Multi-MPS Reporting Template'!$N$4:$T$4,'Multi-MPS Reporting Template'!$N100:$T100="Yes","")</f>
        <v/>
      </c>
    </row>
    <row r="98" spans="1:60" x14ac:dyDescent="0.35">
      <c r="A98" t="s">
        <v>98</v>
      </c>
      <c r="B98" t="s">
        <v>127</v>
      </c>
      <c r="C98" t="s">
        <v>134</v>
      </c>
      <c r="D98" t="str" cm="1">
        <f t="array" ref="D98">IFERROR(_xlfn.XLOOKUP(B98&amp;"|"&amp;C98,'Service ID'!$B$2:$B$185&amp;"|"&amp;'Service ID'!$C$2:$C$185,'Service ID'!$D$2:$D$185,""),"")</f>
        <v>SRV-5376</v>
      </c>
      <c r="BH98" t="str" cm="1">
        <f t="array" ref="BH98">_xlfn._xlws.FILTER('Multi-MPS Reporting Template'!$N$4:$T$4,'Multi-MPS Reporting Template'!$N101:$T101="Yes","")</f>
        <v/>
      </c>
    </row>
    <row r="99" spans="1:60" x14ac:dyDescent="0.35">
      <c r="A99" t="s">
        <v>98</v>
      </c>
      <c r="B99" t="s">
        <v>127</v>
      </c>
      <c r="C99" t="s">
        <v>135</v>
      </c>
      <c r="D99" t="str" cm="1">
        <f t="array" ref="D99">IFERROR(_xlfn.XLOOKUP(B99&amp;"|"&amp;C99,'Service ID'!$B$2:$B$185&amp;"|"&amp;'Service ID'!$C$2:$C$185,'Service ID'!$D$2:$D$185,""),"")</f>
        <v>SRV-8067</v>
      </c>
      <c r="BH99" t="str" cm="1">
        <f t="array" ref="BH99">_xlfn._xlws.FILTER('Multi-MPS Reporting Template'!$N$4:$T$4,'Multi-MPS Reporting Template'!$N102:$T102="Yes","")</f>
        <v/>
      </c>
    </row>
    <row r="100" spans="1:60" x14ac:dyDescent="0.35">
      <c r="A100" t="s">
        <v>98</v>
      </c>
      <c r="B100" t="s">
        <v>136</v>
      </c>
      <c r="C100" t="s">
        <v>137</v>
      </c>
      <c r="D100" t="str" cm="1">
        <f t="array" ref="D100">IFERROR(_xlfn.XLOOKUP(B100&amp;"|"&amp;C100,'Service ID'!$B$2:$B$185&amp;"|"&amp;'Service ID'!$C$2:$C$185,'Service ID'!$D$2:$D$185,""),"")</f>
        <v>SRV-5381</v>
      </c>
      <c r="BH100" t="str" cm="1">
        <f t="array" ref="BH100">_xlfn._xlws.FILTER('Multi-MPS Reporting Template'!$N$4:$T$4,'Multi-MPS Reporting Template'!$N103:$T103="Yes","")</f>
        <v/>
      </c>
    </row>
    <row r="101" spans="1:60" x14ac:dyDescent="0.35">
      <c r="A101" t="s">
        <v>98</v>
      </c>
      <c r="B101" t="s">
        <v>136</v>
      </c>
      <c r="C101" t="s">
        <v>138</v>
      </c>
      <c r="D101" t="str" cm="1">
        <f t="array" ref="D101">IFERROR(_xlfn.XLOOKUP(B101&amp;"|"&amp;C101,'Service ID'!$B$2:$B$185&amp;"|"&amp;'Service ID'!$C$2:$C$185,'Service ID'!$D$2:$D$185,""),"")</f>
        <v>SRV-6293</v>
      </c>
      <c r="BH101" t="str" cm="1">
        <f t="array" ref="BH101">_xlfn._xlws.FILTER('Multi-MPS Reporting Template'!$N$4:$T$4,'Multi-MPS Reporting Template'!$N104:$T104="Yes","")</f>
        <v/>
      </c>
    </row>
    <row r="102" spans="1:60" x14ac:dyDescent="0.35">
      <c r="A102" t="s">
        <v>98</v>
      </c>
      <c r="B102" t="s">
        <v>139</v>
      </c>
      <c r="C102" t="s">
        <v>140</v>
      </c>
      <c r="D102" t="str" cm="1">
        <f t="array" ref="D102">IFERROR(_xlfn.XLOOKUP(B102&amp;"|"&amp;C102,'Service ID'!$B$2:$B$185&amp;"|"&amp;'Service ID'!$C$2:$C$185,'Service ID'!$D$2:$D$185,""),"")</f>
        <v>SRV-8080</v>
      </c>
      <c r="BH102" t="str" cm="1">
        <f t="array" ref="BH102">_xlfn._xlws.FILTER('Multi-MPS Reporting Template'!$N$4:$T$4,'Multi-MPS Reporting Template'!$N105:$T105="Yes","")</f>
        <v/>
      </c>
    </row>
    <row r="103" spans="1:60" x14ac:dyDescent="0.35">
      <c r="A103" t="s">
        <v>98</v>
      </c>
      <c r="B103" t="s">
        <v>139</v>
      </c>
      <c r="C103" t="s">
        <v>141</v>
      </c>
      <c r="D103" t="str" cm="1">
        <f t="array" ref="D103">IFERROR(_xlfn.XLOOKUP(B103&amp;"|"&amp;C103,'Service ID'!$B$2:$B$185&amp;"|"&amp;'Service ID'!$C$2:$C$185,'Service ID'!$D$2:$D$185,""),"")</f>
        <v>SRV-26522</v>
      </c>
      <c r="BH103" t="str" cm="1">
        <f t="array" ref="BH103">_xlfn._xlws.FILTER('Multi-MPS Reporting Template'!$N$4:$T$4,'Multi-MPS Reporting Template'!$N106:$T106="Yes","")</f>
        <v/>
      </c>
    </row>
    <row r="104" spans="1:60" x14ac:dyDescent="0.35">
      <c r="A104" t="s">
        <v>98</v>
      </c>
      <c r="B104" t="s">
        <v>142</v>
      </c>
      <c r="C104" t="s">
        <v>143</v>
      </c>
      <c r="D104" t="str" cm="1">
        <f t="array" ref="D104">IFERROR(_xlfn.XLOOKUP(B104&amp;"|"&amp;C104,'Service ID'!$B$2:$B$185&amp;"|"&amp;'Service ID'!$C$2:$C$185,'Service ID'!$D$2:$D$185,""),"")</f>
        <v>SRV-6290</v>
      </c>
      <c r="BH104" t="str" cm="1">
        <f t="array" ref="BH104">_xlfn._xlws.FILTER('Multi-MPS Reporting Template'!$N$4:$T$4,'Multi-MPS Reporting Template'!$N107:$T107="Yes","")</f>
        <v/>
      </c>
    </row>
    <row r="105" spans="1:60" x14ac:dyDescent="0.35">
      <c r="A105" t="s">
        <v>98</v>
      </c>
      <c r="B105" t="s">
        <v>142</v>
      </c>
      <c r="C105" t="s">
        <v>144</v>
      </c>
      <c r="D105" t="str" cm="1">
        <f t="array" ref="D105">IFERROR(_xlfn.XLOOKUP(B105&amp;"|"&amp;C105,'Service ID'!$B$2:$B$185&amp;"|"&amp;'Service ID'!$C$2:$C$185,'Service ID'!$D$2:$D$185,""),"")</f>
        <v>SRV-7189</v>
      </c>
      <c r="BH105" t="str" cm="1">
        <f t="array" ref="BH105">_xlfn._xlws.FILTER('Multi-MPS Reporting Template'!$N$4:$T$4,'Multi-MPS Reporting Template'!$N108:$T108="Yes","")</f>
        <v/>
      </c>
    </row>
    <row r="106" spans="1:60" x14ac:dyDescent="0.35">
      <c r="A106" t="s">
        <v>98</v>
      </c>
      <c r="B106" t="s">
        <v>142</v>
      </c>
      <c r="C106" t="s">
        <v>145</v>
      </c>
      <c r="D106" t="str" cm="1">
        <f t="array" ref="D106">IFERROR(_xlfn.XLOOKUP(B106&amp;"|"&amp;C106,'Service ID'!$B$2:$B$185&amp;"|"&amp;'Service ID'!$C$2:$C$185,'Service ID'!$D$2:$D$185,""),"")</f>
        <v>SRV-6292</v>
      </c>
      <c r="BH106" t="str" cm="1">
        <f t="array" ref="BH106">_xlfn._xlws.FILTER('Multi-MPS Reporting Template'!$N$4:$T$4,'Multi-MPS Reporting Template'!$N109:$T109="Yes","")</f>
        <v/>
      </c>
    </row>
    <row r="107" spans="1:60" x14ac:dyDescent="0.35">
      <c r="A107" t="s">
        <v>98</v>
      </c>
      <c r="B107" t="s">
        <v>142</v>
      </c>
      <c r="C107" t="s">
        <v>146</v>
      </c>
      <c r="D107" t="str" cm="1">
        <f t="array" ref="D107">IFERROR(_xlfn.XLOOKUP(B107&amp;"|"&amp;C107,'Service ID'!$B$2:$B$185&amp;"|"&amp;'Service ID'!$C$2:$C$185,'Service ID'!$D$2:$D$185,""),"")</f>
        <v>SRV-5377</v>
      </c>
      <c r="BH107" t="str" cm="1">
        <f t="array" ref="BH107">_xlfn._xlws.FILTER('Multi-MPS Reporting Template'!$N$4:$T$4,'Multi-MPS Reporting Template'!$N110:$T110="Yes","")</f>
        <v/>
      </c>
    </row>
    <row r="108" spans="1:60" x14ac:dyDescent="0.35">
      <c r="A108" t="s">
        <v>147</v>
      </c>
      <c r="B108" t="s">
        <v>148</v>
      </c>
      <c r="C108" t="s">
        <v>149</v>
      </c>
      <c r="D108" t="str" cm="1">
        <f t="array" ref="D108">IFERROR(_xlfn.XLOOKUP(B108&amp;"|"&amp;C108,'Service ID'!$B$2:$B$185&amp;"|"&amp;'Service ID'!$C$2:$C$185,'Service ID'!$D$2:$D$185,""),"")</f>
        <v>SRV-5625</v>
      </c>
      <c r="BH108" t="str" cm="1">
        <f t="array" ref="BH108">_xlfn._xlws.FILTER('Multi-MPS Reporting Template'!$N$4:$T$4,'Multi-MPS Reporting Template'!$N111:$T111="Yes","")</f>
        <v/>
      </c>
    </row>
    <row r="109" spans="1:60" x14ac:dyDescent="0.35">
      <c r="A109" t="s">
        <v>147</v>
      </c>
      <c r="B109" t="s">
        <v>150</v>
      </c>
      <c r="C109" t="s">
        <v>151</v>
      </c>
      <c r="D109" t="str" cm="1">
        <f t="array" ref="D109">IFERROR(_xlfn.XLOOKUP(B109&amp;"|"&amp;C109,'Service ID'!$B$2:$B$185&amp;"|"&amp;'Service ID'!$C$2:$C$185,'Service ID'!$D$2:$D$185,""),"")</f>
        <v>SRV-5628</v>
      </c>
      <c r="BH109" t="str" cm="1">
        <f t="array" ref="BH109">_xlfn._xlws.FILTER('Multi-MPS Reporting Template'!$N$4:$T$4,'Multi-MPS Reporting Template'!$N112:$T112="Yes","")</f>
        <v/>
      </c>
    </row>
    <row r="110" spans="1:60" x14ac:dyDescent="0.35">
      <c r="A110" t="s">
        <v>147</v>
      </c>
      <c r="B110" t="s">
        <v>150</v>
      </c>
      <c r="C110" t="s">
        <v>152</v>
      </c>
      <c r="D110" t="str" cm="1">
        <f t="array" ref="D110">IFERROR(_xlfn.XLOOKUP(B110&amp;"|"&amp;C110,'Service ID'!$B$2:$B$185&amp;"|"&amp;'Service ID'!$C$2:$C$185,'Service ID'!$D$2:$D$185,""),"")</f>
        <v>SRV-5627</v>
      </c>
      <c r="BH110" t="str" cm="1">
        <f t="array" ref="BH110">_xlfn._xlws.FILTER('Multi-MPS Reporting Template'!$N$4:$T$4,'Multi-MPS Reporting Template'!$N113:$T113="Yes","")</f>
        <v/>
      </c>
    </row>
    <row r="111" spans="1:60" x14ac:dyDescent="0.35">
      <c r="A111" t="s">
        <v>147</v>
      </c>
      <c r="B111" t="s">
        <v>150</v>
      </c>
      <c r="C111" t="s">
        <v>153</v>
      </c>
      <c r="D111" t="str" cm="1">
        <f t="array" ref="D111">IFERROR(_xlfn.XLOOKUP(B111&amp;"|"&amp;C111,'Service ID'!$B$2:$B$185&amp;"|"&amp;'Service ID'!$C$2:$C$185,'Service ID'!$D$2:$D$185,""),"")</f>
        <v>SRV-6947</v>
      </c>
      <c r="BH111" t="str" cm="1">
        <f t="array" ref="BH111">_xlfn._xlws.FILTER('Multi-MPS Reporting Template'!$N$4:$T$4,'Multi-MPS Reporting Template'!$N114:$T114="Yes","")</f>
        <v/>
      </c>
    </row>
    <row r="112" spans="1:60" x14ac:dyDescent="0.35">
      <c r="A112" t="s">
        <v>147</v>
      </c>
      <c r="B112" t="s">
        <v>150</v>
      </c>
      <c r="C112" t="s">
        <v>154</v>
      </c>
      <c r="D112" t="str" cm="1">
        <f t="array" ref="D112">IFERROR(_xlfn.XLOOKUP(B112&amp;"|"&amp;C112,'Service ID'!$B$2:$B$185&amp;"|"&amp;'Service ID'!$C$2:$C$185,'Service ID'!$D$2:$D$185,""),"")</f>
        <v>SRV-23155</v>
      </c>
      <c r="BH112" t="str" cm="1">
        <f t="array" ref="BH112">_xlfn._xlws.FILTER('Multi-MPS Reporting Template'!$N$4:$T$4,'Multi-MPS Reporting Template'!$N115:$T115="Yes","")</f>
        <v/>
      </c>
    </row>
    <row r="113" spans="1:60" x14ac:dyDescent="0.35">
      <c r="A113" t="s">
        <v>147</v>
      </c>
      <c r="B113" t="s">
        <v>150</v>
      </c>
      <c r="C113" t="s">
        <v>155</v>
      </c>
      <c r="D113" t="str" cm="1">
        <f t="array" ref="D113">IFERROR(_xlfn.XLOOKUP(B113&amp;"|"&amp;C113,'Service ID'!$B$2:$B$185&amp;"|"&amp;'Service ID'!$C$2:$C$185,'Service ID'!$D$2:$D$185,""),"")</f>
        <v>SRV-23159</v>
      </c>
      <c r="BH113" t="str" cm="1">
        <f t="array" ref="BH113">_xlfn._xlws.FILTER('Multi-MPS Reporting Template'!$N$4:$T$4,'Multi-MPS Reporting Template'!$N116:$T116="Yes","")</f>
        <v/>
      </c>
    </row>
    <row r="114" spans="1:60" x14ac:dyDescent="0.35">
      <c r="A114" t="s">
        <v>147</v>
      </c>
      <c r="B114" t="s">
        <v>150</v>
      </c>
      <c r="C114" t="s">
        <v>156</v>
      </c>
      <c r="D114" t="str" cm="1">
        <f t="array" ref="D114">IFERROR(_xlfn.XLOOKUP(B114&amp;"|"&amp;C114,'Service ID'!$B$2:$B$185&amp;"|"&amp;'Service ID'!$C$2:$C$185,'Service ID'!$D$2:$D$185,""),"")</f>
        <v>SRV-23156</v>
      </c>
      <c r="BH114" t="str" cm="1">
        <f t="array" ref="BH114">_xlfn._xlws.FILTER('Multi-MPS Reporting Template'!$N$4:$T$4,'Multi-MPS Reporting Template'!$N117:$T117="Yes","")</f>
        <v/>
      </c>
    </row>
    <row r="115" spans="1:60" x14ac:dyDescent="0.35">
      <c r="A115" t="s">
        <v>147</v>
      </c>
      <c r="B115" t="s">
        <v>150</v>
      </c>
      <c r="C115" t="s">
        <v>157</v>
      </c>
      <c r="D115" t="str" cm="1">
        <f t="array" ref="D115">IFERROR(_xlfn.XLOOKUP(B115&amp;"|"&amp;C115,'Service ID'!$B$2:$B$185&amp;"|"&amp;'Service ID'!$C$2:$C$185,'Service ID'!$D$2:$D$185,""),"")</f>
        <v>SRV-23319</v>
      </c>
      <c r="BH115" t="str" cm="1">
        <f t="array" ref="BH115">_xlfn._xlws.FILTER('Multi-MPS Reporting Template'!$N$4:$T$4,'Multi-MPS Reporting Template'!$N118:$T118="Yes","")</f>
        <v/>
      </c>
    </row>
    <row r="116" spans="1:60" x14ac:dyDescent="0.35">
      <c r="A116" t="s">
        <v>147</v>
      </c>
      <c r="B116" t="s">
        <v>150</v>
      </c>
      <c r="C116" t="s">
        <v>158</v>
      </c>
      <c r="D116" t="str" cm="1">
        <f t="array" ref="D116">IFERROR(_xlfn.XLOOKUP(B116&amp;"|"&amp;C116,'Service ID'!$B$2:$B$185&amp;"|"&amp;'Service ID'!$C$2:$C$185,'Service ID'!$D$2:$D$185,""),"")</f>
        <v>SRV-6874</v>
      </c>
      <c r="BH116" t="str" cm="1">
        <f t="array" ref="BH116">_xlfn._xlws.FILTER('Multi-MPS Reporting Template'!$N$4:$T$4,'Multi-MPS Reporting Template'!$N119:$T119="Yes","")</f>
        <v/>
      </c>
    </row>
    <row r="117" spans="1:60" x14ac:dyDescent="0.35">
      <c r="A117" t="s">
        <v>147</v>
      </c>
      <c r="B117" t="s">
        <v>159</v>
      </c>
      <c r="C117" t="s">
        <v>160</v>
      </c>
      <c r="D117" t="str" cm="1">
        <f t="array" ref="D117">IFERROR(_xlfn.XLOOKUP(B117&amp;"|"&amp;C117,'Service ID'!$B$2:$B$185&amp;"|"&amp;'Service ID'!$C$2:$C$185,'Service ID'!$D$2:$D$185,""),"")</f>
        <v>SRV-23158</v>
      </c>
      <c r="BH117" t="str" cm="1">
        <f t="array" ref="BH117">_xlfn._xlws.FILTER('Multi-MPS Reporting Template'!$N$4:$T$4,'Multi-MPS Reporting Template'!$N120:$T120="Yes","")</f>
        <v/>
      </c>
    </row>
    <row r="118" spans="1:60" x14ac:dyDescent="0.35">
      <c r="A118" t="s">
        <v>147</v>
      </c>
      <c r="B118" t="s">
        <v>159</v>
      </c>
      <c r="C118" t="s">
        <v>161</v>
      </c>
      <c r="D118" t="str" cm="1">
        <f t="array" ref="D118">IFERROR(_xlfn.XLOOKUP(B118&amp;"|"&amp;C118,'Service ID'!$B$2:$B$185&amp;"|"&amp;'Service ID'!$C$2:$C$185,'Service ID'!$D$2:$D$185,""),"")</f>
        <v>SRV-6948</v>
      </c>
      <c r="BH118" t="str" cm="1">
        <f t="array" ref="BH118">_xlfn._xlws.FILTER('Multi-MPS Reporting Template'!$N$4:$T$4,'Multi-MPS Reporting Template'!$N121:$T121="Yes","")</f>
        <v/>
      </c>
    </row>
    <row r="119" spans="1:60" x14ac:dyDescent="0.35">
      <c r="A119" t="s">
        <v>147</v>
      </c>
      <c r="B119" t="s">
        <v>162</v>
      </c>
      <c r="C119" t="s">
        <v>163</v>
      </c>
      <c r="D119" t="str" cm="1">
        <f t="array" ref="D119">IFERROR(_xlfn.XLOOKUP(B119&amp;"|"&amp;C119,'Service ID'!$B$2:$B$185&amp;"|"&amp;'Service ID'!$C$2:$C$185,'Service ID'!$D$2:$D$185,""),"")</f>
        <v>SRV-6871</v>
      </c>
      <c r="BH119" t="str" cm="1">
        <f t="array" ref="BH119">_xlfn._xlws.FILTER('Multi-MPS Reporting Template'!$N$4:$T$4,'Multi-MPS Reporting Template'!$N122:$T122="Yes","")</f>
        <v/>
      </c>
    </row>
    <row r="120" spans="1:60" x14ac:dyDescent="0.35">
      <c r="A120" t="s">
        <v>147</v>
      </c>
      <c r="B120" t="s">
        <v>162</v>
      </c>
      <c r="C120" t="s">
        <v>164</v>
      </c>
      <c r="D120" t="str" cm="1">
        <f t="array" ref="D120">IFERROR(_xlfn.XLOOKUP(B120&amp;"|"&amp;C120,'Service ID'!$B$2:$B$185&amp;"|"&amp;'Service ID'!$C$2:$C$185,'Service ID'!$D$2:$D$185,""),"")</f>
        <v>SRV-6896</v>
      </c>
      <c r="BH120" t="str" cm="1">
        <f t="array" ref="BH120">_xlfn._xlws.FILTER('Multi-MPS Reporting Template'!$N$4:$T$4,'Multi-MPS Reporting Template'!$N123:$T123="Yes","")</f>
        <v/>
      </c>
    </row>
    <row r="121" spans="1:60" x14ac:dyDescent="0.35">
      <c r="A121" t="s">
        <v>147</v>
      </c>
      <c r="B121" t="s">
        <v>165</v>
      </c>
      <c r="C121" t="s">
        <v>166</v>
      </c>
      <c r="D121" t="str" cm="1">
        <f t="array" ref="D121">IFERROR(_xlfn.XLOOKUP(B121&amp;"|"&amp;C121,'Service ID'!$B$2:$B$185&amp;"|"&amp;'Service ID'!$C$2:$C$185,'Service ID'!$D$2:$D$185,""),"")</f>
        <v>SRV-23169</v>
      </c>
      <c r="BH121" t="str" cm="1">
        <f t="array" ref="BH121">_xlfn._xlws.FILTER('Multi-MPS Reporting Template'!$N$4:$T$4,'Multi-MPS Reporting Template'!$N124:$T124="Yes","")</f>
        <v/>
      </c>
    </row>
    <row r="122" spans="1:60" x14ac:dyDescent="0.35">
      <c r="A122" t="s">
        <v>147</v>
      </c>
      <c r="B122" t="s">
        <v>165</v>
      </c>
      <c r="C122" t="s">
        <v>167</v>
      </c>
      <c r="D122" t="str" cm="1">
        <f t="array" ref="D122">IFERROR(_xlfn.XLOOKUP(B122&amp;"|"&amp;C122,'Service ID'!$B$2:$B$185&amp;"|"&amp;'Service ID'!$C$2:$C$185,'Service ID'!$D$2:$D$185,""),"")</f>
        <v>SRV-23171</v>
      </c>
      <c r="BH122" t="str" cm="1">
        <f t="array" ref="BH122">_xlfn._xlws.FILTER('Multi-MPS Reporting Template'!$N$4:$T$4,'Multi-MPS Reporting Template'!$N125:$T125="Yes","")</f>
        <v/>
      </c>
    </row>
    <row r="123" spans="1:60" x14ac:dyDescent="0.35">
      <c r="A123" t="s">
        <v>147</v>
      </c>
      <c r="B123" t="s">
        <v>165</v>
      </c>
      <c r="C123" t="s">
        <v>168</v>
      </c>
      <c r="D123" t="str" cm="1">
        <f t="array" ref="D123">IFERROR(_xlfn.XLOOKUP(B123&amp;"|"&amp;C123,'Service ID'!$B$2:$B$185&amp;"|"&amp;'Service ID'!$C$2:$C$185,'Service ID'!$D$2:$D$185,""),"")</f>
        <v>SRV-5623</v>
      </c>
      <c r="BH123" t="str" cm="1">
        <f t="array" ref="BH123">_xlfn._xlws.FILTER('Multi-MPS Reporting Template'!$N$4:$T$4,'Multi-MPS Reporting Template'!$N126:$T126="Yes","")</f>
        <v/>
      </c>
    </row>
    <row r="124" spans="1:60" x14ac:dyDescent="0.35">
      <c r="A124" t="s">
        <v>147</v>
      </c>
      <c r="B124" t="s">
        <v>169</v>
      </c>
      <c r="C124" t="s">
        <v>170</v>
      </c>
      <c r="D124" t="str" cm="1">
        <f t="array" ref="D124">IFERROR(_xlfn.XLOOKUP(B124&amp;"|"&amp;C124,'Service ID'!$B$2:$B$185&amp;"|"&amp;'Service ID'!$C$2:$C$185,'Service ID'!$D$2:$D$185,""),"")</f>
        <v>SRV-23164</v>
      </c>
      <c r="BH124" t="str" cm="1">
        <f t="array" ref="BH124">_xlfn._xlws.FILTER('Multi-MPS Reporting Template'!$N$4:$T$4,'Multi-MPS Reporting Template'!$N127:$T127="Yes","")</f>
        <v/>
      </c>
    </row>
    <row r="125" spans="1:60" x14ac:dyDescent="0.35">
      <c r="A125" t="s">
        <v>147</v>
      </c>
      <c r="B125" t="s">
        <v>169</v>
      </c>
      <c r="C125" t="s">
        <v>171</v>
      </c>
      <c r="D125" t="str" cm="1">
        <f t="array" ref="D125">IFERROR(_xlfn.XLOOKUP(B125&amp;"|"&amp;C125,'Service ID'!$B$2:$B$185&amp;"|"&amp;'Service ID'!$C$2:$C$185,'Service ID'!$D$2:$D$185,""),"")</f>
        <v>SRV-5624</v>
      </c>
      <c r="BH125" t="str" cm="1">
        <f t="array" ref="BH125">_xlfn._xlws.FILTER('Multi-MPS Reporting Template'!$N$4:$T$4,'Multi-MPS Reporting Template'!$N128:$T128="Yes","")</f>
        <v/>
      </c>
    </row>
    <row r="126" spans="1:60" x14ac:dyDescent="0.35">
      <c r="A126" t="s">
        <v>147</v>
      </c>
      <c r="B126" t="s">
        <v>169</v>
      </c>
      <c r="C126" t="s">
        <v>172</v>
      </c>
      <c r="D126" t="str" cm="1">
        <f t="array" ref="D126">IFERROR(_xlfn.XLOOKUP(B126&amp;"|"&amp;C126,'Service ID'!$B$2:$B$185&amp;"|"&amp;'Service ID'!$C$2:$C$185,'Service ID'!$D$2:$D$185,""),"")</f>
        <v>SRV-23173</v>
      </c>
      <c r="BH126" t="str" cm="1">
        <f t="array" ref="BH126">_xlfn._xlws.FILTER('Multi-MPS Reporting Template'!$N$4:$T$4,'Multi-MPS Reporting Template'!$N129:$T129="Yes","")</f>
        <v/>
      </c>
    </row>
    <row r="127" spans="1:60" x14ac:dyDescent="0.35">
      <c r="A127" t="s">
        <v>147</v>
      </c>
      <c r="B127" t="s">
        <v>169</v>
      </c>
      <c r="C127" t="s">
        <v>173</v>
      </c>
      <c r="D127" t="str" cm="1">
        <f t="array" ref="D127">IFERROR(_xlfn.XLOOKUP(B127&amp;"|"&amp;C127,'Service ID'!$B$2:$B$185&amp;"|"&amp;'Service ID'!$C$2:$C$185,'Service ID'!$D$2:$D$185,""),"")</f>
        <v>SRV-23162</v>
      </c>
      <c r="BH127" t="str" cm="1">
        <f t="array" ref="BH127">_xlfn._xlws.FILTER('Multi-MPS Reporting Template'!$N$4:$T$4,'Multi-MPS Reporting Template'!$N130:$T130="Yes","")</f>
        <v/>
      </c>
    </row>
    <row r="128" spans="1:60" x14ac:dyDescent="0.35">
      <c r="A128" t="s">
        <v>147</v>
      </c>
      <c r="B128" t="s">
        <v>169</v>
      </c>
      <c r="C128" t="s">
        <v>174</v>
      </c>
      <c r="D128" t="str" cm="1">
        <f t="array" ref="D128">IFERROR(_xlfn.XLOOKUP(B128&amp;"|"&amp;C128,'Service ID'!$B$2:$B$185&amp;"|"&amp;'Service ID'!$C$2:$C$185,'Service ID'!$D$2:$D$185,""),"")</f>
        <v>SRV-6872</v>
      </c>
      <c r="BH128" t="str" cm="1">
        <f t="array" ref="BH128">_xlfn._xlws.FILTER('Multi-MPS Reporting Template'!$N$4:$T$4,'Multi-MPS Reporting Template'!$N131:$T131="Yes","")</f>
        <v/>
      </c>
    </row>
    <row r="129" spans="1:60" x14ac:dyDescent="0.35">
      <c r="A129" t="s">
        <v>147</v>
      </c>
      <c r="B129" t="s">
        <v>169</v>
      </c>
      <c r="C129" t="s">
        <v>175</v>
      </c>
      <c r="D129" t="str" cm="1">
        <f t="array" ref="D129">IFERROR(_xlfn.XLOOKUP(B129&amp;"|"&amp;C129,'Service ID'!$B$2:$B$185&amp;"|"&amp;'Service ID'!$C$2:$C$185,'Service ID'!$D$2:$D$185,""),"")</f>
        <v>SRV-6873</v>
      </c>
      <c r="BH129" t="str" cm="1">
        <f t="array" ref="BH129">_xlfn._xlws.FILTER('Multi-MPS Reporting Template'!$N$4:$T$4,'Multi-MPS Reporting Template'!$N132:$T132="Yes","")</f>
        <v/>
      </c>
    </row>
    <row r="130" spans="1:60" x14ac:dyDescent="0.35">
      <c r="A130" t="s">
        <v>147</v>
      </c>
      <c r="B130" t="s">
        <v>176</v>
      </c>
      <c r="C130" t="s">
        <v>177</v>
      </c>
      <c r="D130" t="str" cm="1">
        <f t="array" ref="D130">IFERROR(_xlfn.XLOOKUP(B130&amp;"|"&amp;C130,'Service ID'!$B$2:$B$185&amp;"|"&amp;'Service ID'!$C$2:$C$185,'Service ID'!$D$2:$D$185,""),"")</f>
        <v>SRV-23160</v>
      </c>
      <c r="BH130" t="str" cm="1">
        <f t="array" ref="BH130">_xlfn._xlws.FILTER('Multi-MPS Reporting Template'!$N$4:$T$4,'Multi-MPS Reporting Template'!$N133:$T133="Yes","")</f>
        <v/>
      </c>
    </row>
    <row r="131" spans="1:60" x14ac:dyDescent="0.35">
      <c r="A131" t="s">
        <v>147</v>
      </c>
      <c r="B131" t="s">
        <v>176</v>
      </c>
      <c r="C131" t="s">
        <v>178</v>
      </c>
      <c r="D131" t="str" cm="1">
        <f t="array" ref="D131">IFERROR(_xlfn.XLOOKUP(B131&amp;"|"&amp;C131,'Service ID'!$B$2:$B$185&amp;"|"&amp;'Service ID'!$C$2:$C$185,'Service ID'!$D$2:$D$185,""),"")</f>
        <v>SRV-6946</v>
      </c>
      <c r="BH131" t="str" cm="1">
        <f t="array" ref="BH131">_xlfn._xlws.FILTER('Multi-MPS Reporting Template'!$N$4:$T$4,'Multi-MPS Reporting Template'!$N134:$T134="Yes","")</f>
        <v/>
      </c>
    </row>
    <row r="132" spans="1:60" x14ac:dyDescent="0.35">
      <c r="A132" t="s">
        <v>147</v>
      </c>
      <c r="B132" t="s">
        <v>176</v>
      </c>
      <c r="C132" t="s">
        <v>179</v>
      </c>
      <c r="D132" t="str" cm="1">
        <f t="array" ref="D132">IFERROR(_xlfn.XLOOKUP(B132&amp;"|"&amp;C132,'Service ID'!$B$2:$B$185&amp;"|"&amp;'Service ID'!$C$2:$C$185,'Service ID'!$D$2:$D$185,""),"")</f>
        <v>SRV-23172</v>
      </c>
      <c r="BH132" t="str" cm="1">
        <f t="array" ref="BH132">_xlfn._xlws.FILTER('Multi-MPS Reporting Template'!$N$4:$T$4,'Multi-MPS Reporting Template'!$N135:$T135="Yes","")</f>
        <v/>
      </c>
    </row>
    <row r="133" spans="1:60" x14ac:dyDescent="0.35">
      <c r="A133" t="s">
        <v>147</v>
      </c>
      <c r="B133" t="s">
        <v>176</v>
      </c>
      <c r="C133" t="s">
        <v>180</v>
      </c>
      <c r="D133" t="str" cm="1">
        <f t="array" ref="D133">IFERROR(_xlfn.XLOOKUP(B133&amp;"|"&amp;C133,'Service ID'!$B$2:$B$185&amp;"|"&amp;'Service ID'!$C$2:$C$185,'Service ID'!$D$2:$D$185,""),"")</f>
        <v>SRV-6895</v>
      </c>
      <c r="BH133" t="str" cm="1">
        <f t="array" ref="BH133">_xlfn._xlws.FILTER('Multi-MPS Reporting Template'!$N$4:$T$4,'Multi-MPS Reporting Template'!$N136:$T136="Yes","")</f>
        <v/>
      </c>
    </row>
    <row r="134" spans="1:60" x14ac:dyDescent="0.35">
      <c r="A134" t="s">
        <v>181</v>
      </c>
      <c r="B134" t="s">
        <v>182</v>
      </c>
      <c r="C134" t="s">
        <v>183</v>
      </c>
      <c r="D134" t="str" cm="1">
        <f t="array" ref="D134">IFERROR(_xlfn.XLOOKUP(B134&amp;"|"&amp;C134,'Service ID'!$B$2:$B$185&amp;"|"&amp;'Service ID'!$C$2:$C$185,'Service ID'!$D$2:$D$185,""),"")</f>
        <v>SRV-5531</v>
      </c>
      <c r="BH134" t="str" cm="1">
        <f t="array" ref="BH134">_xlfn._xlws.FILTER('Multi-MPS Reporting Template'!$N$4:$T$4,'Multi-MPS Reporting Template'!$N137:$T137="Yes","")</f>
        <v/>
      </c>
    </row>
    <row r="135" spans="1:60" x14ac:dyDescent="0.35">
      <c r="A135" t="s">
        <v>181</v>
      </c>
      <c r="B135" t="s">
        <v>184</v>
      </c>
      <c r="C135" t="s">
        <v>185</v>
      </c>
      <c r="D135" t="str" cm="1">
        <f t="array" ref="D135">IFERROR(_xlfn.XLOOKUP(B135&amp;"|"&amp;C135,'Service ID'!$B$2:$B$185&amp;"|"&amp;'Service ID'!$C$2:$C$185,'Service ID'!$D$2:$D$185,""),"")</f>
        <v>SRV-5365</v>
      </c>
      <c r="BH135" t="str" cm="1">
        <f t="array" ref="BH135">_xlfn._xlws.FILTER('Multi-MPS Reporting Template'!$N$4:$T$4,'Multi-MPS Reporting Template'!$N138:$T138="Yes","")</f>
        <v/>
      </c>
    </row>
    <row r="136" spans="1:60" x14ac:dyDescent="0.35">
      <c r="A136" t="s">
        <v>181</v>
      </c>
      <c r="B136" t="s">
        <v>184</v>
      </c>
      <c r="C136" t="s">
        <v>186</v>
      </c>
      <c r="D136" t="str" cm="1">
        <f t="array" ref="D136">IFERROR(_xlfn.XLOOKUP(B136&amp;"|"&amp;C136,'Service ID'!$B$2:$B$185&amp;"|"&amp;'Service ID'!$C$2:$C$185,'Service ID'!$D$2:$D$185,""),"")</f>
        <v>SRV-5366</v>
      </c>
      <c r="BH136" t="str" cm="1">
        <f t="array" ref="BH136">_xlfn._xlws.FILTER('Multi-MPS Reporting Template'!$N$4:$T$4,'Multi-MPS Reporting Template'!$N139:$T139="Yes","")</f>
        <v/>
      </c>
    </row>
    <row r="137" spans="1:60" x14ac:dyDescent="0.35">
      <c r="A137" t="s">
        <v>187</v>
      </c>
      <c r="B137" t="s">
        <v>188</v>
      </c>
      <c r="C137" t="s">
        <v>189</v>
      </c>
      <c r="D137" t="str" cm="1">
        <f t="array" ref="D137">IFERROR(_xlfn.XLOOKUP(B137&amp;"|"&amp;C137,'Service ID'!$B$2:$B$185&amp;"|"&amp;'Service ID'!$C$2:$C$185,'Service ID'!$D$2:$D$185,""),"")</f>
        <v>SRV-23256</v>
      </c>
      <c r="BH137" t="str" cm="1">
        <f t="array" ref="BH137">_xlfn._xlws.FILTER('Multi-MPS Reporting Template'!$N$4:$T$4,'Multi-MPS Reporting Template'!$N140:$T140="Yes","")</f>
        <v/>
      </c>
    </row>
    <row r="138" spans="1:60" x14ac:dyDescent="0.35">
      <c r="A138" t="s">
        <v>187</v>
      </c>
      <c r="B138" t="s">
        <v>188</v>
      </c>
      <c r="C138" t="s">
        <v>190</v>
      </c>
      <c r="D138" t="str" cm="1">
        <f t="array" ref="D138">IFERROR(_xlfn.XLOOKUP(B138&amp;"|"&amp;C138,'Service ID'!$B$2:$B$185&amp;"|"&amp;'Service ID'!$C$2:$C$185,'Service ID'!$D$2:$D$185,""),"")</f>
        <v>SRV-23251</v>
      </c>
      <c r="BH138" t="str" cm="1">
        <f t="array" ref="BH138">_xlfn._xlws.FILTER('Multi-MPS Reporting Template'!$N$4:$T$4,'Multi-MPS Reporting Template'!$N141:$T141="Yes","")</f>
        <v/>
      </c>
    </row>
    <row r="139" spans="1:60" x14ac:dyDescent="0.35">
      <c r="A139" t="s">
        <v>187</v>
      </c>
      <c r="B139" t="s">
        <v>188</v>
      </c>
      <c r="C139" t="s">
        <v>191</v>
      </c>
      <c r="D139" t="str" cm="1">
        <f t="array" ref="D139">IFERROR(_xlfn.XLOOKUP(B139&amp;"|"&amp;C139,'Service ID'!$B$2:$B$185&amp;"|"&amp;'Service ID'!$C$2:$C$185,'Service ID'!$D$2:$D$185,""),"")</f>
        <v>SRV-5489</v>
      </c>
      <c r="BH139" t="str" cm="1">
        <f t="array" ref="BH139">_xlfn._xlws.FILTER('Multi-MPS Reporting Template'!$N$4:$T$4,'Multi-MPS Reporting Template'!$N142:$T142="Yes","")</f>
        <v/>
      </c>
    </row>
    <row r="140" spans="1:60" x14ac:dyDescent="0.35">
      <c r="A140" t="s">
        <v>187</v>
      </c>
      <c r="B140" t="s">
        <v>192</v>
      </c>
      <c r="C140" t="s">
        <v>193</v>
      </c>
      <c r="D140" t="str" cm="1">
        <f t="array" ref="D140">IFERROR(_xlfn.XLOOKUP(B140&amp;"|"&amp;C140,'Service ID'!$B$2:$B$185&amp;"|"&amp;'Service ID'!$C$2:$C$185,'Service ID'!$D$2:$D$185,""),"")</f>
        <v>SRV-5573</v>
      </c>
      <c r="BH140" t="str" cm="1">
        <f t="array" ref="BH140">_xlfn._xlws.FILTER('Multi-MPS Reporting Template'!$N$4:$T$4,'Multi-MPS Reporting Template'!$N143:$T143="Yes","")</f>
        <v/>
      </c>
    </row>
    <row r="141" spans="1:60" x14ac:dyDescent="0.35">
      <c r="A141" t="s">
        <v>187</v>
      </c>
      <c r="B141" t="s">
        <v>194</v>
      </c>
      <c r="C141" t="s">
        <v>195</v>
      </c>
      <c r="D141" t="str" cm="1">
        <f t="array" ref="D141">IFERROR(_xlfn.XLOOKUP(B141&amp;"|"&amp;C141,'Service ID'!$B$2:$B$185&amp;"|"&amp;'Service ID'!$C$2:$C$185,'Service ID'!$D$2:$D$185,""),"")</f>
        <v>SRV-5570</v>
      </c>
      <c r="BH141" t="str" cm="1">
        <f t="array" ref="BH141">_xlfn._xlws.FILTER('Multi-MPS Reporting Template'!$N$4:$T$4,'Multi-MPS Reporting Template'!$N144:$T144="Yes","")</f>
        <v/>
      </c>
    </row>
    <row r="142" spans="1:60" x14ac:dyDescent="0.35">
      <c r="A142" t="s">
        <v>187</v>
      </c>
      <c r="B142" t="s">
        <v>196</v>
      </c>
      <c r="C142" t="s">
        <v>197</v>
      </c>
      <c r="D142" t="str" cm="1">
        <f t="array" ref="D142">IFERROR(_xlfn.XLOOKUP(B142&amp;"|"&amp;C142,'Service ID'!$B$2:$B$185&amp;"|"&amp;'Service ID'!$C$2:$C$185,'Service ID'!$D$2:$D$185,""),"")</f>
        <v>SRV-5568</v>
      </c>
      <c r="BH142" t="str" cm="1">
        <f t="array" ref="BH142">_xlfn._xlws.FILTER('Multi-MPS Reporting Template'!$N$4:$T$4,'Multi-MPS Reporting Template'!$N145:$T145="Yes","")</f>
        <v/>
      </c>
    </row>
    <row r="143" spans="1:60" x14ac:dyDescent="0.35">
      <c r="A143" t="s">
        <v>187</v>
      </c>
      <c r="B143" t="s">
        <v>196</v>
      </c>
      <c r="C143" t="s">
        <v>198</v>
      </c>
      <c r="D143" t="str" cm="1">
        <f t="array" ref="D143">IFERROR(_xlfn.XLOOKUP(B143&amp;"|"&amp;C143,'Service ID'!$B$2:$B$185&amp;"|"&amp;'Service ID'!$C$2:$C$185,'Service ID'!$D$2:$D$185,""),"")</f>
        <v>SRV-23278</v>
      </c>
      <c r="BH143" t="str" cm="1">
        <f t="array" ref="BH143">_xlfn._xlws.FILTER('Multi-MPS Reporting Template'!$N$4:$T$4,'Multi-MPS Reporting Template'!$N146:$T146="Yes","")</f>
        <v/>
      </c>
    </row>
    <row r="144" spans="1:60" x14ac:dyDescent="0.35">
      <c r="A144" t="s">
        <v>187</v>
      </c>
      <c r="B144" t="s">
        <v>199</v>
      </c>
      <c r="C144" t="s">
        <v>200</v>
      </c>
      <c r="D144" t="str" cm="1">
        <f t="array" ref="D144">IFERROR(_xlfn.XLOOKUP(B144&amp;"|"&amp;C144,'Service ID'!$B$2:$B$185&amp;"|"&amp;'Service ID'!$C$2:$C$185,'Service ID'!$D$2:$D$185,""),"")</f>
        <v>SRV-5569</v>
      </c>
      <c r="BH144" t="str" cm="1">
        <f t="array" ref="BH144">_xlfn._xlws.FILTER('Multi-MPS Reporting Template'!$N$4:$T$4,'Multi-MPS Reporting Template'!$N147:$T147="Yes","")</f>
        <v/>
      </c>
    </row>
    <row r="145" spans="1:60" x14ac:dyDescent="0.35">
      <c r="A145" t="s">
        <v>187</v>
      </c>
      <c r="B145" t="s">
        <v>201</v>
      </c>
      <c r="C145" t="s">
        <v>202</v>
      </c>
      <c r="D145" t="str" cm="1">
        <f t="array" ref="D145">IFERROR(_xlfn.XLOOKUP(B145&amp;"|"&amp;C145,'Service ID'!$B$2:$B$185&amp;"|"&amp;'Service ID'!$C$2:$C$185,'Service ID'!$D$2:$D$185,""),"")</f>
        <v>SRV-23283</v>
      </c>
      <c r="BH145" t="str" cm="1">
        <f t="array" ref="BH145">_xlfn._xlws.FILTER('Multi-MPS Reporting Template'!$N$4:$T$4,'Multi-MPS Reporting Template'!$N148:$T148="Yes","")</f>
        <v/>
      </c>
    </row>
    <row r="146" spans="1:60" x14ac:dyDescent="0.35">
      <c r="A146" t="s">
        <v>187</v>
      </c>
      <c r="B146" t="s">
        <v>201</v>
      </c>
      <c r="C146" t="s">
        <v>203</v>
      </c>
      <c r="D146" t="str" cm="1">
        <f t="array" ref="D146">IFERROR(_xlfn.XLOOKUP(B146&amp;"|"&amp;C146,'Service ID'!$B$2:$B$185&amp;"|"&amp;'Service ID'!$C$2:$C$185,'Service ID'!$D$2:$D$185,""),"")</f>
        <v>SRV-5632</v>
      </c>
      <c r="BH146" t="str" cm="1">
        <f t="array" ref="BH146">_xlfn._xlws.FILTER('Multi-MPS Reporting Template'!$N$4:$T$4,'Multi-MPS Reporting Template'!$N149:$T149="Yes","")</f>
        <v/>
      </c>
    </row>
    <row r="147" spans="1:60" x14ac:dyDescent="0.35">
      <c r="A147" t="s">
        <v>187</v>
      </c>
      <c r="B147" t="s">
        <v>204</v>
      </c>
      <c r="C147" t="s">
        <v>205</v>
      </c>
      <c r="D147" t="str" cm="1">
        <f t="array" ref="D147">IFERROR(_xlfn.XLOOKUP(B147&amp;"|"&amp;C147,'Service ID'!$B$2:$B$185&amp;"|"&amp;'Service ID'!$C$2:$C$185,'Service ID'!$D$2:$D$185,""),"")</f>
        <v>SRV-5629</v>
      </c>
      <c r="BH147" t="str" cm="1">
        <f t="array" ref="BH147">_xlfn._xlws.FILTER('Multi-MPS Reporting Template'!$N$4:$T$4,'Multi-MPS Reporting Template'!$N150:$T150="Yes","")</f>
        <v/>
      </c>
    </row>
    <row r="148" spans="1:60" x14ac:dyDescent="0.35">
      <c r="A148" t="s">
        <v>206</v>
      </c>
      <c r="B148" t="s">
        <v>207</v>
      </c>
      <c r="C148" t="s">
        <v>208</v>
      </c>
      <c r="D148" t="str" cm="1">
        <f t="array" ref="D148">IFERROR(_xlfn.XLOOKUP(B148&amp;"|"&amp;C148,'Service ID'!$B$2:$B$185&amp;"|"&amp;'Service ID'!$C$2:$C$185,'Service ID'!$D$2:$D$185,""),"")</f>
        <v>SRV-5660</v>
      </c>
    </row>
    <row r="149" spans="1:60" x14ac:dyDescent="0.35">
      <c r="A149" t="s">
        <v>206</v>
      </c>
      <c r="B149" t="s">
        <v>207</v>
      </c>
      <c r="C149" t="s">
        <v>209</v>
      </c>
      <c r="D149" t="str" cm="1">
        <f t="array" ref="D149">IFERROR(_xlfn.XLOOKUP(B149&amp;"|"&amp;C149,'Service ID'!$B$2:$B$185&amp;"|"&amp;'Service ID'!$C$2:$C$185,'Service ID'!$D$2:$D$185,""),"")</f>
        <v>SRV-5658</v>
      </c>
    </row>
    <row r="150" spans="1:60" x14ac:dyDescent="0.35">
      <c r="A150" t="s">
        <v>206</v>
      </c>
      <c r="B150" t="s">
        <v>207</v>
      </c>
      <c r="C150" t="s">
        <v>210</v>
      </c>
      <c r="D150" t="str" cm="1">
        <f t="array" ref="D150">IFERROR(_xlfn.XLOOKUP(B150&amp;"|"&amp;C150,'Service ID'!$B$2:$B$185&amp;"|"&amp;'Service ID'!$C$2:$C$185,'Service ID'!$D$2:$D$185,""),"")</f>
        <v>SRV-5679</v>
      </c>
    </row>
    <row r="151" spans="1:60" x14ac:dyDescent="0.35">
      <c r="A151" t="s">
        <v>206</v>
      </c>
      <c r="B151" t="s">
        <v>207</v>
      </c>
      <c r="C151" t="s">
        <v>211</v>
      </c>
      <c r="D151" t="str" cm="1">
        <f t="array" ref="D151">IFERROR(_xlfn.XLOOKUP(B151&amp;"|"&amp;C151,'Service ID'!$B$2:$B$185&amp;"|"&amp;'Service ID'!$C$2:$C$185,'Service ID'!$D$2:$D$185,""),"")</f>
        <v>SRV-5682</v>
      </c>
    </row>
    <row r="152" spans="1:60" x14ac:dyDescent="0.35">
      <c r="A152" t="s">
        <v>206</v>
      </c>
      <c r="B152" t="s">
        <v>207</v>
      </c>
      <c r="C152" t="s">
        <v>212</v>
      </c>
      <c r="D152" t="str" cm="1">
        <f t="array" ref="D152">IFERROR(_xlfn.XLOOKUP(B152&amp;"|"&amp;C152,'Service ID'!$B$2:$B$185&amp;"|"&amp;'Service ID'!$C$2:$C$185,'Service ID'!$D$2:$D$185,""),"")</f>
        <v>SRV-10824</v>
      </c>
    </row>
    <row r="153" spans="1:60" x14ac:dyDescent="0.35">
      <c r="A153" t="s">
        <v>206</v>
      </c>
      <c r="B153" t="s">
        <v>207</v>
      </c>
      <c r="C153" t="s">
        <v>213</v>
      </c>
      <c r="D153" t="str" cm="1">
        <f t="array" ref="D153">IFERROR(_xlfn.XLOOKUP(B153&amp;"|"&amp;C153,'Service ID'!$B$2:$B$185&amp;"|"&amp;'Service ID'!$C$2:$C$185,'Service ID'!$D$2:$D$185,""),"")</f>
        <v>SRV-5684</v>
      </c>
    </row>
    <row r="154" spans="1:60" x14ac:dyDescent="0.35">
      <c r="A154" t="s">
        <v>206</v>
      </c>
      <c r="B154" t="s">
        <v>207</v>
      </c>
      <c r="C154" t="s">
        <v>214</v>
      </c>
      <c r="D154" t="str" cm="1">
        <f t="array" ref="D154">IFERROR(_xlfn.XLOOKUP(B154&amp;"|"&amp;C154,'Service ID'!$B$2:$B$185&amp;"|"&amp;'Service ID'!$C$2:$C$185,'Service ID'!$D$2:$D$185,""),"")</f>
        <v>SRV-5680</v>
      </c>
    </row>
    <row r="155" spans="1:60" x14ac:dyDescent="0.35">
      <c r="A155" t="s">
        <v>206</v>
      </c>
      <c r="B155" t="s">
        <v>207</v>
      </c>
      <c r="C155" t="s">
        <v>215</v>
      </c>
      <c r="D155" t="str" cm="1">
        <f t="array" ref="D155">IFERROR(_xlfn.XLOOKUP(B155&amp;"|"&amp;C155,'Service ID'!$B$2:$B$185&amp;"|"&amp;'Service ID'!$C$2:$C$185,'Service ID'!$D$2:$D$185,""),"")</f>
        <v>SRV-5672</v>
      </c>
    </row>
    <row r="156" spans="1:60" x14ac:dyDescent="0.35">
      <c r="A156" t="s">
        <v>206</v>
      </c>
      <c r="B156" t="s">
        <v>207</v>
      </c>
      <c r="C156" t="s">
        <v>216</v>
      </c>
      <c r="D156" t="str" cm="1">
        <f t="array" ref="D156">IFERROR(_xlfn.XLOOKUP(B156&amp;"|"&amp;C156,'Service ID'!$B$2:$B$185&amp;"|"&amp;'Service ID'!$C$2:$C$185,'Service ID'!$D$2:$D$185,""),"")</f>
        <v>SRV-5657</v>
      </c>
    </row>
    <row r="157" spans="1:60" x14ac:dyDescent="0.35">
      <c r="A157" t="s">
        <v>206</v>
      </c>
      <c r="B157" t="s">
        <v>207</v>
      </c>
      <c r="C157" t="s">
        <v>217</v>
      </c>
      <c r="D157" t="str" cm="1">
        <f t="array" ref="D157">IFERROR(_xlfn.XLOOKUP(B157&amp;"|"&amp;C157,'Service ID'!$B$2:$B$185&amp;"|"&amp;'Service ID'!$C$2:$C$185,'Service ID'!$D$2:$D$185,""),"")</f>
        <v>SRV-5681</v>
      </c>
    </row>
    <row r="158" spans="1:60" x14ac:dyDescent="0.35">
      <c r="A158" t="s">
        <v>206</v>
      </c>
      <c r="B158" t="s">
        <v>207</v>
      </c>
      <c r="C158" t="s">
        <v>218</v>
      </c>
      <c r="D158" t="str" cm="1">
        <f t="array" ref="D158">IFERROR(_xlfn.XLOOKUP(B158&amp;"|"&amp;C158,'Service ID'!$B$2:$B$185&amp;"|"&amp;'Service ID'!$C$2:$C$185,'Service ID'!$D$2:$D$185,""),"")</f>
        <v>SRV-5894</v>
      </c>
    </row>
    <row r="159" spans="1:60" x14ac:dyDescent="0.35">
      <c r="A159" t="s">
        <v>206</v>
      </c>
      <c r="B159" t="s">
        <v>207</v>
      </c>
      <c r="C159" t="s">
        <v>219</v>
      </c>
      <c r="D159" t="str" cm="1">
        <f t="array" ref="D159">IFERROR(_xlfn.XLOOKUP(B159&amp;"|"&amp;C159,'Service ID'!$B$2:$B$185&amp;"|"&amp;'Service ID'!$C$2:$C$185,'Service ID'!$D$2:$D$185,""),"")</f>
        <v>SRV-23430</v>
      </c>
    </row>
    <row r="160" spans="1:60" x14ac:dyDescent="0.35">
      <c r="A160" t="s">
        <v>206</v>
      </c>
      <c r="B160" t="s">
        <v>207</v>
      </c>
      <c r="C160" t="s">
        <v>220</v>
      </c>
      <c r="D160" t="str" cm="1">
        <f t="array" ref="D160">IFERROR(_xlfn.XLOOKUP(B160&amp;"|"&amp;C160,'Service ID'!$B$2:$B$185&amp;"|"&amp;'Service ID'!$C$2:$C$185,'Service ID'!$D$2:$D$185,""),"")</f>
        <v>SRV-23475</v>
      </c>
    </row>
    <row r="161" spans="1:4" x14ac:dyDescent="0.35">
      <c r="A161" t="s">
        <v>206</v>
      </c>
      <c r="B161" t="s">
        <v>207</v>
      </c>
      <c r="C161" t="s">
        <v>221</v>
      </c>
      <c r="D161" t="str" cm="1">
        <f t="array" ref="D161">IFERROR(_xlfn.XLOOKUP(B161&amp;"|"&amp;C161,'Service ID'!$B$2:$B$185&amp;"|"&amp;'Service ID'!$C$2:$C$185,'Service ID'!$D$2:$D$185,""),"")</f>
        <v>SRV-5650</v>
      </c>
    </row>
    <row r="162" spans="1:4" x14ac:dyDescent="0.35">
      <c r="A162" t="s">
        <v>206</v>
      </c>
      <c r="B162" t="s">
        <v>207</v>
      </c>
      <c r="C162" t="s">
        <v>222</v>
      </c>
      <c r="D162" t="str" cm="1">
        <f t="array" ref="D162">IFERROR(_xlfn.XLOOKUP(B162&amp;"|"&amp;C162,'Service ID'!$B$2:$B$185&amp;"|"&amp;'Service ID'!$C$2:$C$185,'Service ID'!$D$2:$D$185,""),"")</f>
        <v>SRV-23432</v>
      </c>
    </row>
    <row r="163" spans="1:4" x14ac:dyDescent="0.35">
      <c r="A163" t="s">
        <v>206</v>
      </c>
      <c r="B163" t="s">
        <v>207</v>
      </c>
      <c r="C163" t="s">
        <v>223</v>
      </c>
      <c r="D163" t="str" cm="1">
        <f t="array" ref="D163">IFERROR(_xlfn.XLOOKUP(B163&amp;"|"&amp;C163,'Service ID'!$B$2:$B$185&amp;"|"&amp;'Service ID'!$C$2:$C$185,'Service ID'!$D$2:$D$185,""),"")</f>
        <v>SRV-23431</v>
      </c>
    </row>
    <row r="164" spans="1:4" x14ac:dyDescent="0.35">
      <c r="A164" t="s">
        <v>206</v>
      </c>
      <c r="B164" t="s">
        <v>207</v>
      </c>
      <c r="C164" t="s">
        <v>224</v>
      </c>
      <c r="D164" t="str" cm="1">
        <f t="array" ref="D164">IFERROR(_xlfn.XLOOKUP(B164&amp;"|"&amp;C164,'Service ID'!$B$2:$B$185&amp;"|"&amp;'Service ID'!$C$2:$C$185,'Service ID'!$D$2:$D$185,""),"")</f>
        <v>SRV-5663</v>
      </c>
    </row>
    <row r="165" spans="1:4" x14ac:dyDescent="0.35">
      <c r="A165" t="s">
        <v>206</v>
      </c>
      <c r="B165" t="s">
        <v>207</v>
      </c>
      <c r="C165" t="s">
        <v>225</v>
      </c>
      <c r="D165" t="str" cm="1">
        <f t="array" ref="D165">IFERROR(_xlfn.XLOOKUP(B165&amp;"|"&amp;C165,'Service ID'!$B$2:$B$185&amp;"|"&amp;'Service ID'!$C$2:$C$185,'Service ID'!$D$2:$D$185,""),"")</f>
        <v>SRV-23474</v>
      </c>
    </row>
    <row r="166" spans="1:4" x14ac:dyDescent="0.35">
      <c r="A166" t="s">
        <v>206</v>
      </c>
      <c r="B166" t="s">
        <v>207</v>
      </c>
      <c r="C166" t="s">
        <v>226</v>
      </c>
      <c r="D166" t="str" cm="1">
        <f t="array" ref="D166">IFERROR(_xlfn.XLOOKUP(B166&amp;"|"&amp;C166,'Service ID'!$B$2:$B$185&amp;"|"&amp;'Service ID'!$C$2:$C$185,'Service ID'!$D$2:$D$185,""),"")</f>
        <v>SRV-5662</v>
      </c>
    </row>
    <row r="167" spans="1:4" x14ac:dyDescent="0.35">
      <c r="A167" t="s">
        <v>206</v>
      </c>
      <c r="B167" t="s">
        <v>207</v>
      </c>
      <c r="C167" t="s">
        <v>227</v>
      </c>
      <c r="D167" t="str" cm="1">
        <f t="array" ref="D167">IFERROR(_xlfn.XLOOKUP(B167&amp;"|"&amp;C167,'Service ID'!$B$2:$B$185&amp;"|"&amp;'Service ID'!$C$2:$C$185,'Service ID'!$D$2:$D$185,""),"")</f>
        <v>SRV-5677</v>
      </c>
    </row>
    <row r="168" spans="1:4" x14ac:dyDescent="0.35">
      <c r="A168" t="s">
        <v>206</v>
      </c>
      <c r="B168" t="s">
        <v>207</v>
      </c>
      <c r="C168" t="s">
        <v>228</v>
      </c>
      <c r="D168" t="str" cm="1">
        <f t="array" ref="D168">IFERROR(_xlfn.XLOOKUP(B168&amp;"|"&amp;C168,'Service ID'!$B$2:$B$185&amp;"|"&amp;'Service ID'!$C$2:$C$185,'Service ID'!$D$2:$D$185,""),"")</f>
        <v>SRV-23476</v>
      </c>
    </row>
    <row r="169" spans="1:4" x14ac:dyDescent="0.35">
      <c r="A169" t="s">
        <v>206</v>
      </c>
      <c r="B169" t="s">
        <v>207</v>
      </c>
      <c r="C169" t="s">
        <v>229</v>
      </c>
      <c r="D169" t="str" cm="1">
        <f t="array" ref="D169">IFERROR(_xlfn.XLOOKUP(B169&amp;"|"&amp;C169,'Service ID'!$B$2:$B$185&amp;"|"&amp;'Service ID'!$C$2:$C$185,'Service ID'!$D$2:$D$185,""),"")</f>
        <v>SRV-5676</v>
      </c>
    </row>
    <row r="170" spans="1:4" x14ac:dyDescent="0.35">
      <c r="A170" t="s">
        <v>206</v>
      </c>
      <c r="B170" t="s">
        <v>207</v>
      </c>
      <c r="C170" t="s">
        <v>230</v>
      </c>
      <c r="D170" t="str" cm="1">
        <f t="array" ref="D170">IFERROR(_xlfn.XLOOKUP(B170&amp;"|"&amp;C170,'Service ID'!$B$2:$B$185&amp;"|"&amp;'Service ID'!$C$2:$C$185,'Service ID'!$D$2:$D$185,""),"")</f>
        <v>SRV-5670</v>
      </c>
    </row>
    <row r="171" spans="1:4" x14ac:dyDescent="0.35">
      <c r="A171" t="s">
        <v>206</v>
      </c>
      <c r="B171" t="s">
        <v>207</v>
      </c>
      <c r="C171" t="s">
        <v>231</v>
      </c>
      <c r="D171" t="str" cm="1">
        <f t="array" ref="D171">IFERROR(_xlfn.XLOOKUP(B171&amp;"|"&amp;C171,'Service ID'!$B$2:$B$185&amp;"|"&amp;'Service ID'!$C$2:$C$185,'Service ID'!$D$2:$D$185,""),"")</f>
        <v>SRV-5669</v>
      </c>
    </row>
    <row r="172" spans="1:4" x14ac:dyDescent="0.35">
      <c r="A172" t="s">
        <v>206</v>
      </c>
      <c r="B172" t="s">
        <v>207</v>
      </c>
      <c r="C172" t="s">
        <v>232</v>
      </c>
      <c r="D172" t="str" cm="1">
        <f t="array" ref="D172">IFERROR(_xlfn.XLOOKUP(B172&amp;"|"&amp;C172,'Service ID'!$B$2:$B$185&amp;"|"&amp;'Service ID'!$C$2:$C$185,'Service ID'!$D$2:$D$185,""),"")</f>
        <v>SRV-5668</v>
      </c>
    </row>
    <row r="173" spans="1:4" x14ac:dyDescent="0.35">
      <c r="A173" t="s">
        <v>206</v>
      </c>
      <c r="B173" t="s">
        <v>207</v>
      </c>
      <c r="C173" t="s">
        <v>233</v>
      </c>
      <c r="D173" t="str" cm="1">
        <f t="array" ref="D173">IFERROR(_xlfn.XLOOKUP(B173&amp;"|"&amp;C173,'Service ID'!$B$2:$B$185&amp;"|"&amp;'Service ID'!$C$2:$C$185,'Service ID'!$D$2:$D$185,""),"")</f>
        <v>SRV-5895</v>
      </c>
    </row>
    <row r="174" spans="1:4" x14ac:dyDescent="0.35">
      <c r="A174" t="s">
        <v>206</v>
      </c>
      <c r="B174" t="s">
        <v>207</v>
      </c>
      <c r="C174" t="s">
        <v>234</v>
      </c>
      <c r="D174" t="str" cm="1">
        <f t="array" ref="D174">IFERROR(_xlfn.XLOOKUP(B174&amp;"|"&amp;C174,'Service ID'!$B$2:$B$185&amp;"|"&amp;'Service ID'!$C$2:$C$185,'Service ID'!$D$2:$D$185,""),"")</f>
        <v>SRV-5685</v>
      </c>
    </row>
    <row r="175" spans="1:4" x14ac:dyDescent="0.35">
      <c r="A175" t="s">
        <v>206</v>
      </c>
      <c r="B175" t="s">
        <v>207</v>
      </c>
      <c r="C175" t="s">
        <v>235</v>
      </c>
      <c r="D175" t="str" cm="1">
        <f t="array" ref="D175">IFERROR(_xlfn.XLOOKUP(B175&amp;"|"&amp;C175,'Service ID'!$B$2:$B$185&amp;"|"&amp;'Service ID'!$C$2:$C$185,'Service ID'!$D$2:$D$185,""),"")</f>
        <v>SRV-23441</v>
      </c>
    </row>
    <row r="176" spans="1:4" x14ac:dyDescent="0.35">
      <c r="A176" t="s">
        <v>206</v>
      </c>
      <c r="B176" t="s">
        <v>207</v>
      </c>
      <c r="C176" t="s">
        <v>236</v>
      </c>
      <c r="D176" t="str" cm="1">
        <f t="array" ref="D176">IFERROR(_xlfn.XLOOKUP(B176&amp;"|"&amp;C176,'Service ID'!$B$2:$B$185&amp;"|"&amp;'Service ID'!$C$2:$C$185,'Service ID'!$D$2:$D$185,""),"")</f>
        <v>SRV-5664</v>
      </c>
    </row>
    <row r="177" spans="1:4" x14ac:dyDescent="0.35">
      <c r="A177" t="s">
        <v>206</v>
      </c>
      <c r="B177" t="s">
        <v>207</v>
      </c>
      <c r="C177" t="s">
        <v>237</v>
      </c>
      <c r="D177" t="str" cm="1">
        <f t="array" ref="D177">IFERROR(_xlfn.XLOOKUP(B177&amp;"|"&amp;C177,'Service ID'!$B$2:$B$185&amp;"|"&amp;'Service ID'!$C$2:$C$185,'Service ID'!$D$2:$D$185,""),"")</f>
        <v>SRV-5678</v>
      </c>
    </row>
    <row r="178" spans="1:4" x14ac:dyDescent="0.35">
      <c r="A178" t="s">
        <v>206</v>
      </c>
      <c r="B178" t="s">
        <v>207</v>
      </c>
      <c r="C178" t="s">
        <v>238</v>
      </c>
      <c r="D178" t="str" cm="1">
        <f t="array" ref="D178">IFERROR(_xlfn.XLOOKUP(B178&amp;"|"&amp;C178,'Service ID'!$B$2:$B$185&amp;"|"&amp;'Service ID'!$C$2:$C$185,'Service ID'!$D$2:$D$185,""),"")</f>
        <v>SRV-5656</v>
      </c>
    </row>
    <row r="179" spans="1:4" x14ac:dyDescent="0.35">
      <c r="A179" t="s">
        <v>206</v>
      </c>
      <c r="B179" t="s">
        <v>207</v>
      </c>
      <c r="C179" t="s">
        <v>239</v>
      </c>
      <c r="D179" t="str" cm="1">
        <f t="array" ref="D179">IFERROR(_xlfn.XLOOKUP(B179&amp;"|"&amp;C179,'Service ID'!$B$2:$B$185&amp;"|"&amp;'Service ID'!$C$2:$C$185,'Service ID'!$D$2:$D$185,""),"")</f>
        <v>SRV-5683</v>
      </c>
    </row>
    <row r="180" spans="1:4" x14ac:dyDescent="0.35">
      <c r="A180" t="s">
        <v>206</v>
      </c>
      <c r="B180" t="s">
        <v>207</v>
      </c>
      <c r="C180" t="s">
        <v>240</v>
      </c>
      <c r="D180" t="str" cm="1">
        <f t="array" ref="D180">IFERROR(_xlfn.XLOOKUP(B180&amp;"|"&amp;C180,'Service ID'!$B$2:$B$185&amp;"|"&amp;'Service ID'!$C$2:$C$185,'Service ID'!$D$2:$D$185,""),"")</f>
        <v>SRV-5665</v>
      </c>
    </row>
    <row r="181" spans="1:4" x14ac:dyDescent="0.35">
      <c r="A181" t="s">
        <v>206</v>
      </c>
      <c r="B181" t="s">
        <v>207</v>
      </c>
      <c r="C181" t="s">
        <v>241</v>
      </c>
      <c r="D181" t="str" cm="1">
        <f t="array" ref="D181">IFERROR(_xlfn.XLOOKUP(B181&amp;"|"&amp;C181,'Service ID'!$B$2:$B$185&amp;"|"&amp;'Service ID'!$C$2:$C$185,'Service ID'!$D$2:$D$185,""),"")</f>
        <v>SRV-23443</v>
      </c>
    </row>
    <row r="182" spans="1:4" x14ac:dyDescent="0.35">
      <c r="A182" t="s">
        <v>206</v>
      </c>
      <c r="B182" t="s">
        <v>207</v>
      </c>
      <c r="C182" t="s">
        <v>242</v>
      </c>
      <c r="D182" t="str" cm="1">
        <f t="array" ref="D182">IFERROR(_xlfn.XLOOKUP(B182&amp;"|"&amp;C182,'Service ID'!$B$2:$B$185&amp;"|"&amp;'Service ID'!$C$2:$C$185,'Service ID'!$D$2:$D$185,""),"")</f>
        <v>SRV-5667</v>
      </c>
    </row>
    <row r="183" spans="1:4" x14ac:dyDescent="0.35">
      <c r="A183" t="s">
        <v>206</v>
      </c>
      <c r="B183" t="s">
        <v>207</v>
      </c>
      <c r="C183" t="s">
        <v>243</v>
      </c>
      <c r="D183" t="str" cm="1">
        <f t="array" ref="D183">IFERROR(_xlfn.XLOOKUP(B183&amp;"|"&amp;C183,'Service ID'!$B$2:$B$185&amp;"|"&amp;'Service ID'!$C$2:$C$185,'Service ID'!$D$2:$D$185,""),"")</f>
        <v>SRV-5686</v>
      </c>
    </row>
    <row r="184" spans="1:4" x14ac:dyDescent="0.35">
      <c r="A184" t="s">
        <v>206</v>
      </c>
      <c r="B184" t="s">
        <v>207</v>
      </c>
      <c r="C184" t="s">
        <v>244</v>
      </c>
      <c r="D184" t="str" cm="1">
        <f t="array" ref="D184">IFERROR(_xlfn.XLOOKUP(B184&amp;"|"&amp;C184,'Service ID'!$B$2:$B$185&amp;"|"&amp;'Service ID'!$C$2:$C$185,'Service ID'!$D$2:$D$185,""),"")</f>
        <v>SRV-23442</v>
      </c>
    </row>
    <row r="185" spans="1:4" x14ac:dyDescent="0.35">
      <c r="A185" t="s">
        <v>206</v>
      </c>
      <c r="B185" t="s">
        <v>207</v>
      </c>
      <c r="C185" t="s">
        <v>245</v>
      </c>
      <c r="D185" t="str" cm="1">
        <f t="array" ref="D185">IFERROR(_xlfn.XLOOKUP(B185&amp;"|"&amp;C185,'Service ID'!$B$2:$B$185&amp;"|"&amp;'Service ID'!$C$2:$C$185,'Service ID'!$D$2:$D$185,""),"")</f>
        <v>SRV-5675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49299-9AE8-426F-BD4A-80465C72EA7F}">
  <dimension ref="A1:D185"/>
  <sheetViews>
    <sheetView workbookViewId="0">
      <selection activeCell="C191" sqref="C191"/>
    </sheetView>
  </sheetViews>
  <sheetFormatPr defaultRowHeight="14.5" x14ac:dyDescent="0.35"/>
  <cols>
    <col min="2" max="2" width="52.453125" customWidth="1"/>
    <col min="3" max="3" width="46.26953125" bestFit="1" customWidth="1"/>
    <col min="4" max="4" width="15.7265625" bestFit="1" customWidth="1"/>
  </cols>
  <sheetData>
    <row r="1" spans="1:4" x14ac:dyDescent="0.35">
      <c r="A1" t="s">
        <v>17</v>
      </c>
      <c r="B1" t="s">
        <v>18</v>
      </c>
      <c r="C1" t="s">
        <v>566</v>
      </c>
      <c r="D1" t="s">
        <v>362</v>
      </c>
    </row>
    <row r="2" spans="1:4" x14ac:dyDescent="0.35">
      <c r="A2" t="s">
        <v>363</v>
      </c>
      <c r="B2" t="s">
        <v>19</v>
      </c>
      <c r="C2" t="s">
        <v>20</v>
      </c>
      <c r="D2" t="s">
        <v>364</v>
      </c>
    </row>
    <row r="3" spans="1:4" x14ac:dyDescent="0.35">
      <c r="A3" t="s">
        <v>21</v>
      </c>
      <c r="B3" t="s">
        <v>12</v>
      </c>
      <c r="C3" t="s">
        <v>13</v>
      </c>
      <c r="D3" t="s">
        <v>365</v>
      </c>
    </row>
    <row r="4" spans="1:4" x14ac:dyDescent="0.35">
      <c r="A4" t="s">
        <v>21</v>
      </c>
      <c r="B4" t="s">
        <v>12</v>
      </c>
      <c r="C4" t="s">
        <v>22</v>
      </c>
      <c r="D4" t="s">
        <v>366</v>
      </c>
    </row>
    <row r="5" spans="1:4" x14ac:dyDescent="0.35">
      <c r="A5" t="s">
        <v>21</v>
      </c>
      <c r="B5" t="s">
        <v>23</v>
      </c>
      <c r="C5" t="s">
        <v>24</v>
      </c>
      <c r="D5" t="s">
        <v>367</v>
      </c>
    </row>
    <row r="6" spans="1:4" x14ac:dyDescent="0.35">
      <c r="A6" t="s">
        <v>21</v>
      </c>
      <c r="B6" t="s">
        <v>23</v>
      </c>
      <c r="C6" t="s">
        <v>25</v>
      </c>
      <c r="D6" t="s">
        <v>368</v>
      </c>
    </row>
    <row r="7" spans="1:4" x14ac:dyDescent="0.35">
      <c r="A7" t="s">
        <v>21</v>
      </c>
      <c r="B7" t="s">
        <v>23</v>
      </c>
      <c r="C7" t="s">
        <v>26</v>
      </c>
      <c r="D7" t="s">
        <v>369</v>
      </c>
    </row>
    <row r="8" spans="1:4" x14ac:dyDescent="0.35">
      <c r="A8" t="s">
        <v>21</v>
      </c>
      <c r="B8" t="s">
        <v>23</v>
      </c>
      <c r="C8" t="s">
        <v>27</v>
      </c>
      <c r="D8" t="s">
        <v>370</v>
      </c>
    </row>
    <row r="9" spans="1:4" x14ac:dyDescent="0.35">
      <c r="A9" t="s">
        <v>21</v>
      </c>
      <c r="B9" t="s">
        <v>23</v>
      </c>
      <c r="C9" t="s">
        <v>28</v>
      </c>
      <c r="D9" t="s">
        <v>371</v>
      </c>
    </row>
    <row r="10" spans="1:4" x14ac:dyDescent="0.35">
      <c r="A10" t="s">
        <v>21</v>
      </c>
      <c r="B10" t="s">
        <v>23</v>
      </c>
      <c r="C10" t="s">
        <v>29</v>
      </c>
      <c r="D10" t="s">
        <v>372</v>
      </c>
    </row>
    <row r="11" spans="1:4" x14ac:dyDescent="0.35">
      <c r="A11" t="s">
        <v>21</v>
      </c>
      <c r="B11" t="s">
        <v>23</v>
      </c>
      <c r="C11" t="s">
        <v>30</v>
      </c>
      <c r="D11" t="s">
        <v>373</v>
      </c>
    </row>
    <row r="12" spans="1:4" x14ac:dyDescent="0.35">
      <c r="A12" t="s">
        <v>21</v>
      </c>
      <c r="B12" t="s">
        <v>23</v>
      </c>
      <c r="C12" t="s">
        <v>31</v>
      </c>
      <c r="D12" t="s">
        <v>374</v>
      </c>
    </row>
    <row r="13" spans="1:4" x14ac:dyDescent="0.35">
      <c r="A13" t="s">
        <v>21</v>
      </c>
      <c r="B13" t="s">
        <v>23</v>
      </c>
      <c r="C13" t="s">
        <v>32</v>
      </c>
      <c r="D13" t="s">
        <v>375</v>
      </c>
    </row>
    <row r="14" spans="1:4" x14ac:dyDescent="0.35">
      <c r="A14" t="s">
        <v>21</v>
      </c>
      <c r="B14" t="s">
        <v>23</v>
      </c>
      <c r="C14" t="s">
        <v>33</v>
      </c>
      <c r="D14" t="s">
        <v>376</v>
      </c>
    </row>
    <row r="15" spans="1:4" x14ac:dyDescent="0.35">
      <c r="A15" t="s">
        <v>21</v>
      </c>
      <c r="B15" t="s">
        <v>23</v>
      </c>
      <c r="C15" t="s">
        <v>34</v>
      </c>
      <c r="D15" t="s">
        <v>377</v>
      </c>
    </row>
    <row r="16" spans="1:4" x14ac:dyDescent="0.35">
      <c r="A16" t="s">
        <v>21</v>
      </c>
      <c r="B16" t="s">
        <v>23</v>
      </c>
      <c r="C16" t="s">
        <v>35</v>
      </c>
      <c r="D16" t="s">
        <v>378</v>
      </c>
    </row>
    <row r="17" spans="1:4" x14ac:dyDescent="0.35">
      <c r="A17" t="s">
        <v>21</v>
      </c>
      <c r="B17" t="s">
        <v>36</v>
      </c>
      <c r="C17" t="s">
        <v>37</v>
      </c>
      <c r="D17" t="s">
        <v>379</v>
      </c>
    </row>
    <row r="18" spans="1:4" x14ac:dyDescent="0.35">
      <c r="A18" t="s">
        <v>21</v>
      </c>
      <c r="B18" t="s">
        <v>38</v>
      </c>
      <c r="C18" t="s">
        <v>39</v>
      </c>
      <c r="D18" t="s">
        <v>380</v>
      </c>
    </row>
    <row r="19" spans="1:4" x14ac:dyDescent="0.35">
      <c r="A19" t="s">
        <v>21</v>
      </c>
      <c r="B19" t="s">
        <v>38</v>
      </c>
      <c r="C19" t="s">
        <v>40</v>
      </c>
      <c r="D19" t="s">
        <v>381</v>
      </c>
    </row>
    <row r="20" spans="1:4" x14ac:dyDescent="0.35">
      <c r="A20" t="s">
        <v>21</v>
      </c>
      <c r="B20" t="s">
        <v>38</v>
      </c>
      <c r="C20" t="s">
        <v>41</v>
      </c>
      <c r="D20" t="s">
        <v>382</v>
      </c>
    </row>
    <row r="21" spans="1:4" x14ac:dyDescent="0.35">
      <c r="A21" t="s">
        <v>21</v>
      </c>
      <c r="B21" t="s">
        <v>38</v>
      </c>
      <c r="C21" t="s">
        <v>42</v>
      </c>
      <c r="D21" t="s">
        <v>383</v>
      </c>
    </row>
    <row r="22" spans="1:4" x14ac:dyDescent="0.35">
      <c r="A22" t="s">
        <v>21</v>
      </c>
      <c r="B22" t="s">
        <v>38</v>
      </c>
      <c r="C22" t="s">
        <v>43</v>
      </c>
      <c r="D22" t="s">
        <v>384</v>
      </c>
    </row>
    <row r="23" spans="1:4" x14ac:dyDescent="0.35">
      <c r="A23" t="s">
        <v>21</v>
      </c>
      <c r="B23" t="s">
        <v>38</v>
      </c>
      <c r="C23" t="s">
        <v>44</v>
      </c>
      <c r="D23" t="s">
        <v>385</v>
      </c>
    </row>
    <row r="24" spans="1:4" x14ac:dyDescent="0.35">
      <c r="A24" t="s">
        <v>21</v>
      </c>
      <c r="B24" t="s">
        <v>38</v>
      </c>
      <c r="C24" t="s">
        <v>45</v>
      </c>
      <c r="D24" t="s">
        <v>386</v>
      </c>
    </row>
    <row r="25" spans="1:4" x14ac:dyDescent="0.35">
      <c r="A25" t="s">
        <v>21</v>
      </c>
      <c r="B25" t="s">
        <v>38</v>
      </c>
      <c r="C25" t="s">
        <v>46</v>
      </c>
      <c r="D25" t="s">
        <v>387</v>
      </c>
    </row>
    <row r="26" spans="1:4" x14ac:dyDescent="0.35">
      <c r="A26" t="s">
        <v>21</v>
      </c>
      <c r="B26" t="s">
        <v>38</v>
      </c>
      <c r="C26" t="s">
        <v>47</v>
      </c>
      <c r="D26" t="s">
        <v>388</v>
      </c>
    </row>
    <row r="27" spans="1:4" x14ac:dyDescent="0.35">
      <c r="A27" t="s">
        <v>21</v>
      </c>
      <c r="B27" t="s">
        <v>38</v>
      </c>
      <c r="C27" t="s">
        <v>48</v>
      </c>
      <c r="D27" t="s">
        <v>389</v>
      </c>
    </row>
    <row r="28" spans="1:4" x14ac:dyDescent="0.35">
      <c r="A28" t="s">
        <v>21</v>
      </c>
      <c r="B28" t="s">
        <v>38</v>
      </c>
      <c r="C28" t="s">
        <v>49</v>
      </c>
      <c r="D28" t="s">
        <v>390</v>
      </c>
    </row>
    <row r="29" spans="1:4" x14ac:dyDescent="0.35">
      <c r="A29" t="s">
        <v>21</v>
      </c>
      <c r="B29" t="s">
        <v>38</v>
      </c>
      <c r="C29" t="s">
        <v>50</v>
      </c>
      <c r="D29" t="s">
        <v>391</v>
      </c>
    </row>
    <row r="30" spans="1:4" x14ac:dyDescent="0.35">
      <c r="A30" t="s">
        <v>21</v>
      </c>
      <c r="B30" t="s">
        <v>38</v>
      </c>
      <c r="C30" t="s">
        <v>51</v>
      </c>
      <c r="D30" t="s">
        <v>392</v>
      </c>
    </row>
    <row r="31" spans="1:4" x14ac:dyDescent="0.35">
      <c r="A31" t="s">
        <v>21</v>
      </c>
      <c r="B31" t="s">
        <v>38</v>
      </c>
      <c r="C31" t="s">
        <v>52</v>
      </c>
      <c r="D31" t="s">
        <v>393</v>
      </c>
    </row>
    <row r="32" spans="1:4" x14ac:dyDescent="0.35">
      <c r="A32" t="s">
        <v>21</v>
      </c>
      <c r="B32" t="s">
        <v>38</v>
      </c>
      <c r="C32" t="s">
        <v>53</v>
      </c>
      <c r="D32" t="s">
        <v>394</v>
      </c>
    </row>
    <row r="33" spans="1:4" x14ac:dyDescent="0.35">
      <c r="A33" t="s">
        <v>21</v>
      </c>
      <c r="B33" t="s">
        <v>38</v>
      </c>
      <c r="C33" t="s">
        <v>54</v>
      </c>
      <c r="D33" t="s">
        <v>395</v>
      </c>
    </row>
    <row r="34" spans="1:4" x14ac:dyDescent="0.35">
      <c r="A34" t="s">
        <v>21</v>
      </c>
      <c r="B34" t="s">
        <v>38</v>
      </c>
      <c r="C34" t="s">
        <v>55</v>
      </c>
      <c r="D34" t="s">
        <v>396</v>
      </c>
    </row>
    <row r="35" spans="1:4" x14ac:dyDescent="0.35">
      <c r="A35" t="s">
        <v>21</v>
      </c>
      <c r="B35" t="s">
        <v>38</v>
      </c>
      <c r="C35" t="s">
        <v>56</v>
      </c>
      <c r="D35" t="s">
        <v>397</v>
      </c>
    </row>
    <row r="36" spans="1:4" x14ac:dyDescent="0.35">
      <c r="A36" t="s">
        <v>21</v>
      </c>
      <c r="B36" t="s">
        <v>57</v>
      </c>
      <c r="C36" t="s">
        <v>58</v>
      </c>
      <c r="D36" t="s">
        <v>398</v>
      </c>
    </row>
    <row r="37" spans="1:4" x14ac:dyDescent="0.35">
      <c r="A37" t="s">
        <v>21</v>
      </c>
      <c r="B37" t="s">
        <v>59</v>
      </c>
      <c r="C37" t="s">
        <v>60</v>
      </c>
      <c r="D37" t="s">
        <v>399</v>
      </c>
    </row>
    <row r="38" spans="1:4" x14ac:dyDescent="0.35">
      <c r="A38" t="s">
        <v>21</v>
      </c>
      <c r="B38" t="s">
        <v>59</v>
      </c>
      <c r="C38" t="s">
        <v>61</v>
      </c>
      <c r="D38" t="s">
        <v>400</v>
      </c>
    </row>
    <row r="39" spans="1:4" x14ac:dyDescent="0.35">
      <c r="A39" t="s">
        <v>21</v>
      </c>
      <c r="B39" t="s">
        <v>59</v>
      </c>
      <c r="C39" t="s">
        <v>62</v>
      </c>
      <c r="D39" t="s">
        <v>401</v>
      </c>
    </row>
    <row r="40" spans="1:4" x14ac:dyDescent="0.35">
      <c r="A40" t="s">
        <v>21</v>
      </c>
      <c r="B40" t="s">
        <v>59</v>
      </c>
      <c r="C40" t="s">
        <v>63</v>
      </c>
      <c r="D40" t="s">
        <v>402</v>
      </c>
    </row>
    <row r="41" spans="1:4" x14ac:dyDescent="0.35">
      <c r="A41" t="s">
        <v>21</v>
      </c>
      <c r="B41" t="s">
        <v>64</v>
      </c>
      <c r="C41" t="s">
        <v>65</v>
      </c>
      <c r="D41" t="s">
        <v>403</v>
      </c>
    </row>
    <row r="42" spans="1:4" x14ac:dyDescent="0.35">
      <c r="A42" t="s">
        <v>21</v>
      </c>
      <c r="B42" t="s">
        <v>64</v>
      </c>
      <c r="C42" t="s">
        <v>66</v>
      </c>
      <c r="D42" t="s">
        <v>404</v>
      </c>
    </row>
    <row r="43" spans="1:4" x14ac:dyDescent="0.35">
      <c r="A43" t="s">
        <v>21</v>
      </c>
      <c r="B43" t="s">
        <v>64</v>
      </c>
      <c r="C43" t="s">
        <v>67</v>
      </c>
      <c r="D43" t="s">
        <v>405</v>
      </c>
    </row>
    <row r="44" spans="1:4" x14ac:dyDescent="0.35">
      <c r="A44" t="s">
        <v>21</v>
      </c>
      <c r="B44" t="s">
        <v>68</v>
      </c>
      <c r="C44" t="s">
        <v>69</v>
      </c>
      <c r="D44" t="s">
        <v>406</v>
      </c>
    </row>
    <row r="45" spans="1:4" x14ac:dyDescent="0.35">
      <c r="A45" t="s">
        <v>21</v>
      </c>
      <c r="B45" t="s">
        <v>68</v>
      </c>
      <c r="C45" t="s">
        <v>70</v>
      </c>
      <c r="D45" t="s">
        <v>407</v>
      </c>
    </row>
    <row r="46" spans="1:4" x14ac:dyDescent="0.35">
      <c r="A46" t="s">
        <v>21</v>
      </c>
      <c r="B46" t="s">
        <v>68</v>
      </c>
      <c r="C46" t="s">
        <v>71</v>
      </c>
      <c r="D46" t="s">
        <v>408</v>
      </c>
    </row>
    <row r="47" spans="1:4" x14ac:dyDescent="0.35">
      <c r="A47" t="s">
        <v>21</v>
      </c>
      <c r="B47" t="s">
        <v>68</v>
      </c>
      <c r="C47" t="s">
        <v>72</v>
      </c>
      <c r="D47" t="s">
        <v>409</v>
      </c>
    </row>
    <row r="48" spans="1:4" x14ac:dyDescent="0.35">
      <c r="A48" t="s">
        <v>21</v>
      </c>
      <c r="B48" t="s">
        <v>68</v>
      </c>
      <c r="C48" t="s">
        <v>73</v>
      </c>
      <c r="D48" t="s">
        <v>410</v>
      </c>
    </row>
    <row r="49" spans="1:4" x14ac:dyDescent="0.35">
      <c r="A49" t="s">
        <v>21</v>
      </c>
      <c r="B49" t="s">
        <v>68</v>
      </c>
      <c r="C49" t="s">
        <v>74</v>
      </c>
      <c r="D49" t="s">
        <v>411</v>
      </c>
    </row>
    <row r="50" spans="1:4" x14ac:dyDescent="0.35">
      <c r="A50" t="s">
        <v>21</v>
      </c>
      <c r="B50" t="s">
        <v>68</v>
      </c>
      <c r="C50" t="s">
        <v>75</v>
      </c>
      <c r="D50" t="s">
        <v>412</v>
      </c>
    </row>
    <row r="51" spans="1:4" x14ac:dyDescent="0.35">
      <c r="A51" t="s">
        <v>21</v>
      </c>
      <c r="B51" t="s">
        <v>68</v>
      </c>
      <c r="C51" t="s">
        <v>76</v>
      </c>
      <c r="D51" t="s">
        <v>413</v>
      </c>
    </row>
    <row r="52" spans="1:4" x14ac:dyDescent="0.35">
      <c r="A52" t="s">
        <v>21</v>
      </c>
      <c r="B52" t="s">
        <v>68</v>
      </c>
      <c r="C52" t="s">
        <v>77</v>
      </c>
      <c r="D52" t="s">
        <v>414</v>
      </c>
    </row>
    <row r="53" spans="1:4" x14ac:dyDescent="0.35">
      <c r="A53" t="s">
        <v>21</v>
      </c>
      <c r="B53" t="s">
        <v>68</v>
      </c>
      <c r="C53" t="s">
        <v>78</v>
      </c>
      <c r="D53" t="s">
        <v>415</v>
      </c>
    </row>
    <row r="54" spans="1:4" x14ac:dyDescent="0.35">
      <c r="A54" t="s">
        <v>21</v>
      </c>
      <c r="B54" t="s">
        <v>68</v>
      </c>
      <c r="C54" t="s">
        <v>79</v>
      </c>
      <c r="D54" t="s">
        <v>416</v>
      </c>
    </row>
    <row r="55" spans="1:4" x14ac:dyDescent="0.35">
      <c r="A55" t="s">
        <v>21</v>
      </c>
      <c r="B55" t="s">
        <v>68</v>
      </c>
      <c r="C55" t="s">
        <v>80</v>
      </c>
      <c r="D55" t="s">
        <v>417</v>
      </c>
    </row>
    <row r="56" spans="1:4" x14ac:dyDescent="0.35">
      <c r="A56" t="s">
        <v>21</v>
      </c>
      <c r="B56" t="s">
        <v>68</v>
      </c>
      <c r="C56" t="s">
        <v>81</v>
      </c>
      <c r="D56" t="s">
        <v>418</v>
      </c>
    </row>
    <row r="57" spans="1:4" x14ac:dyDescent="0.35">
      <c r="A57" t="s">
        <v>21</v>
      </c>
      <c r="B57" t="s">
        <v>68</v>
      </c>
      <c r="C57" t="s">
        <v>82</v>
      </c>
      <c r="D57" t="s">
        <v>419</v>
      </c>
    </row>
    <row r="58" spans="1:4" x14ac:dyDescent="0.35">
      <c r="A58" t="s">
        <v>21</v>
      </c>
      <c r="B58" t="s">
        <v>68</v>
      </c>
      <c r="C58" t="s">
        <v>83</v>
      </c>
      <c r="D58" t="s">
        <v>420</v>
      </c>
    </row>
    <row r="59" spans="1:4" x14ac:dyDescent="0.35">
      <c r="A59" t="s">
        <v>21</v>
      </c>
      <c r="B59" t="s">
        <v>68</v>
      </c>
      <c r="C59" t="s">
        <v>84</v>
      </c>
      <c r="D59" t="s">
        <v>421</v>
      </c>
    </row>
    <row r="60" spans="1:4" x14ac:dyDescent="0.35">
      <c r="A60" t="s">
        <v>21</v>
      </c>
      <c r="B60" t="s">
        <v>68</v>
      </c>
      <c r="C60" t="s">
        <v>85</v>
      </c>
      <c r="D60" t="s">
        <v>422</v>
      </c>
    </row>
    <row r="61" spans="1:4" x14ac:dyDescent="0.35">
      <c r="A61" t="s">
        <v>21</v>
      </c>
      <c r="B61" t="s">
        <v>68</v>
      </c>
      <c r="C61" t="s">
        <v>86</v>
      </c>
      <c r="D61" t="s">
        <v>423</v>
      </c>
    </row>
    <row r="62" spans="1:4" x14ac:dyDescent="0.35">
      <c r="A62" t="s">
        <v>21</v>
      </c>
      <c r="B62" t="s">
        <v>68</v>
      </c>
      <c r="C62" t="s">
        <v>87</v>
      </c>
      <c r="D62" t="s">
        <v>424</v>
      </c>
    </row>
    <row r="63" spans="1:4" x14ac:dyDescent="0.35">
      <c r="A63" t="s">
        <v>21</v>
      </c>
      <c r="B63" t="s">
        <v>68</v>
      </c>
      <c r="C63" t="s">
        <v>88</v>
      </c>
      <c r="D63" t="s">
        <v>425</v>
      </c>
    </row>
    <row r="64" spans="1:4" x14ac:dyDescent="0.35">
      <c r="A64" t="s">
        <v>21</v>
      </c>
      <c r="B64" t="s">
        <v>68</v>
      </c>
      <c r="C64" t="s">
        <v>89</v>
      </c>
      <c r="D64" t="s">
        <v>426</v>
      </c>
    </row>
    <row r="65" spans="1:4" x14ac:dyDescent="0.35">
      <c r="A65" t="s">
        <v>21</v>
      </c>
      <c r="B65" t="s">
        <v>68</v>
      </c>
      <c r="C65" t="s">
        <v>90</v>
      </c>
      <c r="D65" t="s">
        <v>427</v>
      </c>
    </row>
    <row r="66" spans="1:4" x14ac:dyDescent="0.35">
      <c r="A66" t="s">
        <v>21</v>
      </c>
      <c r="B66" t="s">
        <v>68</v>
      </c>
      <c r="C66" t="s">
        <v>91</v>
      </c>
      <c r="D66" t="s">
        <v>428</v>
      </c>
    </row>
    <row r="67" spans="1:4" x14ac:dyDescent="0.35">
      <c r="A67" t="s">
        <v>21</v>
      </c>
      <c r="B67" t="s">
        <v>68</v>
      </c>
      <c r="C67" t="s">
        <v>92</v>
      </c>
      <c r="D67" t="s">
        <v>429</v>
      </c>
    </row>
    <row r="68" spans="1:4" x14ac:dyDescent="0.35">
      <c r="A68" t="s">
        <v>21</v>
      </c>
      <c r="B68" t="s">
        <v>68</v>
      </c>
      <c r="C68" t="s">
        <v>93</v>
      </c>
      <c r="D68" t="s">
        <v>430</v>
      </c>
    </row>
    <row r="69" spans="1:4" x14ac:dyDescent="0.35">
      <c r="A69" t="s">
        <v>94</v>
      </c>
      <c r="B69" t="s">
        <v>95</v>
      </c>
      <c r="C69" t="s">
        <v>96</v>
      </c>
      <c r="D69" t="s">
        <v>431</v>
      </c>
    </row>
    <row r="70" spans="1:4" x14ac:dyDescent="0.35">
      <c r="A70" t="s">
        <v>94</v>
      </c>
      <c r="B70" t="s">
        <v>95</v>
      </c>
      <c r="C70" t="s">
        <v>97</v>
      </c>
      <c r="D70" t="s">
        <v>432</v>
      </c>
    </row>
    <row r="71" spans="1:4" x14ac:dyDescent="0.35">
      <c r="A71" t="s">
        <v>98</v>
      </c>
      <c r="B71" t="s">
        <v>101</v>
      </c>
      <c r="C71" t="s">
        <v>102</v>
      </c>
      <c r="D71" t="s">
        <v>433</v>
      </c>
    </row>
    <row r="72" spans="1:4" x14ac:dyDescent="0.35">
      <c r="A72" t="s">
        <v>98</v>
      </c>
      <c r="B72" t="s">
        <v>101</v>
      </c>
      <c r="C72" t="s">
        <v>103</v>
      </c>
      <c r="D72" t="s">
        <v>434</v>
      </c>
    </row>
    <row r="73" spans="1:4" x14ac:dyDescent="0.35">
      <c r="A73" t="s">
        <v>98</v>
      </c>
      <c r="B73" t="s">
        <v>104</v>
      </c>
      <c r="C73" t="s">
        <v>105</v>
      </c>
      <c r="D73" t="s">
        <v>435</v>
      </c>
    </row>
    <row r="74" spans="1:4" x14ac:dyDescent="0.35">
      <c r="A74" t="s">
        <v>98</v>
      </c>
      <c r="B74" t="s">
        <v>104</v>
      </c>
      <c r="C74" t="s">
        <v>106</v>
      </c>
      <c r="D74" t="s">
        <v>436</v>
      </c>
    </row>
    <row r="75" spans="1:4" x14ac:dyDescent="0.35">
      <c r="A75" t="s">
        <v>98</v>
      </c>
      <c r="B75" t="s">
        <v>104</v>
      </c>
      <c r="C75" t="s">
        <v>107</v>
      </c>
      <c r="D75" t="s">
        <v>437</v>
      </c>
    </row>
    <row r="76" spans="1:4" x14ac:dyDescent="0.35">
      <c r="A76" t="s">
        <v>98</v>
      </c>
      <c r="B76" t="s">
        <v>104</v>
      </c>
      <c r="C76" t="s">
        <v>108</v>
      </c>
      <c r="D76" t="s">
        <v>438</v>
      </c>
    </row>
    <row r="77" spans="1:4" x14ac:dyDescent="0.35">
      <c r="A77" t="s">
        <v>98</v>
      </c>
      <c r="B77" t="s">
        <v>104</v>
      </c>
      <c r="C77" t="s">
        <v>109</v>
      </c>
      <c r="D77" t="s">
        <v>439</v>
      </c>
    </row>
    <row r="78" spans="1:4" x14ac:dyDescent="0.35">
      <c r="A78" t="s">
        <v>98</v>
      </c>
      <c r="B78" t="s">
        <v>104</v>
      </c>
      <c r="C78" t="s">
        <v>110</v>
      </c>
      <c r="D78" t="s">
        <v>440</v>
      </c>
    </row>
    <row r="79" spans="1:4" x14ac:dyDescent="0.35">
      <c r="A79" t="s">
        <v>98</v>
      </c>
      <c r="B79" t="s">
        <v>104</v>
      </c>
      <c r="C79" t="s">
        <v>111</v>
      </c>
      <c r="D79" t="s">
        <v>441</v>
      </c>
    </row>
    <row r="80" spans="1:4" x14ac:dyDescent="0.35">
      <c r="A80" t="s">
        <v>98</v>
      </c>
      <c r="B80" t="s">
        <v>112</v>
      </c>
      <c r="C80" t="s">
        <v>113</v>
      </c>
      <c r="D80" t="s">
        <v>442</v>
      </c>
    </row>
    <row r="81" spans="1:4" x14ac:dyDescent="0.35">
      <c r="A81" t="s">
        <v>98</v>
      </c>
      <c r="B81" t="s">
        <v>112</v>
      </c>
      <c r="C81" t="s">
        <v>114</v>
      </c>
      <c r="D81" t="s">
        <v>443</v>
      </c>
    </row>
    <row r="82" spans="1:4" x14ac:dyDescent="0.35">
      <c r="A82" t="s">
        <v>98</v>
      </c>
      <c r="B82" t="s">
        <v>112</v>
      </c>
      <c r="C82" t="s">
        <v>115</v>
      </c>
      <c r="D82" t="s">
        <v>444</v>
      </c>
    </row>
    <row r="83" spans="1:4" x14ac:dyDescent="0.35">
      <c r="A83" t="s">
        <v>98</v>
      </c>
      <c r="B83" t="s">
        <v>99</v>
      </c>
      <c r="C83" t="s">
        <v>100</v>
      </c>
      <c r="D83" t="s">
        <v>445</v>
      </c>
    </row>
    <row r="84" spans="1:4" x14ac:dyDescent="0.35">
      <c r="A84" t="s">
        <v>98</v>
      </c>
      <c r="B84" t="s">
        <v>116</v>
      </c>
      <c r="C84" t="s">
        <v>117</v>
      </c>
      <c r="D84" t="s">
        <v>446</v>
      </c>
    </row>
    <row r="85" spans="1:4" x14ac:dyDescent="0.35">
      <c r="A85" t="s">
        <v>98</v>
      </c>
      <c r="B85" t="s">
        <v>116</v>
      </c>
      <c r="C85" t="s">
        <v>118</v>
      </c>
      <c r="D85" t="s">
        <v>447</v>
      </c>
    </row>
    <row r="86" spans="1:4" x14ac:dyDescent="0.35">
      <c r="A86" t="s">
        <v>98</v>
      </c>
      <c r="B86" t="s">
        <v>116</v>
      </c>
      <c r="C86" t="s">
        <v>119</v>
      </c>
      <c r="D86" t="s">
        <v>448</v>
      </c>
    </row>
    <row r="87" spans="1:4" x14ac:dyDescent="0.35">
      <c r="A87" t="s">
        <v>98</v>
      </c>
      <c r="B87" t="s">
        <v>116</v>
      </c>
      <c r="C87" t="s">
        <v>120</v>
      </c>
      <c r="D87" t="s">
        <v>449</v>
      </c>
    </row>
    <row r="88" spans="1:4" x14ac:dyDescent="0.35">
      <c r="A88" t="s">
        <v>98</v>
      </c>
      <c r="B88" t="s">
        <v>121</v>
      </c>
      <c r="C88" t="s">
        <v>122</v>
      </c>
      <c r="D88" t="s">
        <v>450</v>
      </c>
    </row>
    <row r="89" spans="1:4" x14ac:dyDescent="0.35">
      <c r="A89" t="s">
        <v>98</v>
      </c>
      <c r="B89" t="s">
        <v>121</v>
      </c>
      <c r="C89" t="s">
        <v>123</v>
      </c>
      <c r="D89" t="s">
        <v>451</v>
      </c>
    </row>
    <row r="90" spans="1:4" x14ac:dyDescent="0.35">
      <c r="A90" t="s">
        <v>98</v>
      </c>
      <c r="B90" t="s">
        <v>124</v>
      </c>
      <c r="C90" t="s">
        <v>125</v>
      </c>
      <c r="D90" t="s">
        <v>452</v>
      </c>
    </row>
    <row r="91" spans="1:4" x14ac:dyDescent="0.35">
      <c r="A91" t="s">
        <v>98</v>
      </c>
      <c r="B91" t="s">
        <v>124</v>
      </c>
      <c r="C91" t="s">
        <v>126</v>
      </c>
      <c r="D91" t="s">
        <v>453</v>
      </c>
    </row>
    <row r="92" spans="1:4" x14ac:dyDescent="0.35">
      <c r="A92" t="s">
        <v>98</v>
      </c>
      <c r="B92" t="s">
        <v>127</v>
      </c>
      <c r="C92" t="s">
        <v>128</v>
      </c>
      <c r="D92" t="s">
        <v>454</v>
      </c>
    </row>
    <row r="93" spans="1:4" x14ac:dyDescent="0.35">
      <c r="A93" t="s">
        <v>98</v>
      </c>
      <c r="B93" t="s">
        <v>127</v>
      </c>
      <c r="C93" t="s">
        <v>129</v>
      </c>
      <c r="D93" t="s">
        <v>455</v>
      </c>
    </row>
    <row r="94" spans="1:4" x14ac:dyDescent="0.35">
      <c r="A94" t="s">
        <v>98</v>
      </c>
      <c r="B94" t="s">
        <v>127</v>
      </c>
      <c r="C94" t="s">
        <v>130</v>
      </c>
      <c r="D94" t="s">
        <v>456</v>
      </c>
    </row>
    <row r="95" spans="1:4" x14ac:dyDescent="0.35">
      <c r="A95" t="s">
        <v>98</v>
      </c>
      <c r="B95" t="s">
        <v>127</v>
      </c>
      <c r="C95" t="s">
        <v>131</v>
      </c>
      <c r="D95" t="s">
        <v>457</v>
      </c>
    </row>
    <row r="96" spans="1:4" x14ac:dyDescent="0.35">
      <c r="A96" t="s">
        <v>98</v>
      </c>
      <c r="B96" t="s">
        <v>127</v>
      </c>
      <c r="C96" t="s">
        <v>132</v>
      </c>
      <c r="D96" t="s">
        <v>458</v>
      </c>
    </row>
    <row r="97" spans="1:4" x14ac:dyDescent="0.35">
      <c r="A97" t="s">
        <v>98</v>
      </c>
      <c r="B97" t="s">
        <v>127</v>
      </c>
      <c r="C97" t="s">
        <v>133</v>
      </c>
      <c r="D97" t="s">
        <v>459</v>
      </c>
    </row>
    <row r="98" spans="1:4" x14ac:dyDescent="0.35">
      <c r="A98" t="s">
        <v>98</v>
      </c>
      <c r="B98" t="s">
        <v>127</v>
      </c>
      <c r="C98" t="s">
        <v>134</v>
      </c>
      <c r="D98" t="s">
        <v>460</v>
      </c>
    </row>
    <row r="99" spans="1:4" x14ac:dyDescent="0.35">
      <c r="A99" t="s">
        <v>98</v>
      </c>
      <c r="B99" t="s">
        <v>127</v>
      </c>
      <c r="C99" t="s">
        <v>135</v>
      </c>
      <c r="D99" t="s">
        <v>461</v>
      </c>
    </row>
    <row r="100" spans="1:4" x14ac:dyDescent="0.35">
      <c r="A100" t="s">
        <v>98</v>
      </c>
      <c r="B100" t="s">
        <v>136</v>
      </c>
      <c r="C100" t="s">
        <v>137</v>
      </c>
      <c r="D100" t="s">
        <v>462</v>
      </c>
    </row>
    <row r="101" spans="1:4" x14ac:dyDescent="0.35">
      <c r="A101" t="s">
        <v>98</v>
      </c>
      <c r="B101" t="s">
        <v>136</v>
      </c>
      <c r="C101" t="s">
        <v>138</v>
      </c>
      <c r="D101" t="s">
        <v>463</v>
      </c>
    </row>
    <row r="102" spans="1:4" x14ac:dyDescent="0.35">
      <c r="A102" t="s">
        <v>98</v>
      </c>
      <c r="B102" t="s">
        <v>139</v>
      </c>
      <c r="C102" t="s">
        <v>140</v>
      </c>
      <c r="D102" t="s">
        <v>464</v>
      </c>
    </row>
    <row r="103" spans="1:4" x14ac:dyDescent="0.35">
      <c r="A103" t="s">
        <v>98</v>
      </c>
      <c r="B103" t="s">
        <v>139</v>
      </c>
      <c r="C103" t="s">
        <v>141</v>
      </c>
      <c r="D103" t="s">
        <v>465</v>
      </c>
    </row>
    <row r="104" spans="1:4" x14ac:dyDescent="0.35">
      <c r="A104" t="s">
        <v>98</v>
      </c>
      <c r="B104" t="s">
        <v>142</v>
      </c>
      <c r="C104" t="s">
        <v>143</v>
      </c>
      <c r="D104" t="s">
        <v>466</v>
      </c>
    </row>
    <row r="105" spans="1:4" x14ac:dyDescent="0.35">
      <c r="A105" t="s">
        <v>98</v>
      </c>
      <c r="B105" t="s">
        <v>142</v>
      </c>
      <c r="C105" t="s">
        <v>144</v>
      </c>
      <c r="D105" t="s">
        <v>467</v>
      </c>
    </row>
    <row r="106" spans="1:4" x14ac:dyDescent="0.35">
      <c r="A106" t="s">
        <v>98</v>
      </c>
      <c r="B106" t="s">
        <v>142</v>
      </c>
      <c r="C106" t="s">
        <v>145</v>
      </c>
      <c r="D106" t="s">
        <v>468</v>
      </c>
    </row>
    <row r="107" spans="1:4" x14ac:dyDescent="0.35">
      <c r="A107" t="s">
        <v>98</v>
      </c>
      <c r="B107" t="s">
        <v>142</v>
      </c>
      <c r="C107" t="s">
        <v>146</v>
      </c>
      <c r="D107" t="s">
        <v>469</v>
      </c>
    </row>
    <row r="108" spans="1:4" x14ac:dyDescent="0.35">
      <c r="A108" t="s">
        <v>147</v>
      </c>
      <c r="B108" t="s">
        <v>148</v>
      </c>
      <c r="C108" t="s">
        <v>149</v>
      </c>
      <c r="D108" t="s">
        <v>470</v>
      </c>
    </row>
    <row r="109" spans="1:4" x14ac:dyDescent="0.35">
      <c r="A109" t="s">
        <v>147</v>
      </c>
      <c r="B109" t="s">
        <v>150</v>
      </c>
      <c r="C109" t="s">
        <v>151</v>
      </c>
      <c r="D109" t="s">
        <v>471</v>
      </c>
    </row>
    <row r="110" spans="1:4" x14ac:dyDescent="0.35">
      <c r="A110" t="s">
        <v>147</v>
      </c>
      <c r="B110" t="s">
        <v>150</v>
      </c>
      <c r="C110" t="s">
        <v>152</v>
      </c>
      <c r="D110" t="s">
        <v>472</v>
      </c>
    </row>
    <row r="111" spans="1:4" x14ac:dyDescent="0.35">
      <c r="A111" t="s">
        <v>147</v>
      </c>
      <c r="B111" t="s">
        <v>150</v>
      </c>
      <c r="C111" t="s">
        <v>153</v>
      </c>
      <c r="D111" t="s">
        <v>473</v>
      </c>
    </row>
    <row r="112" spans="1:4" x14ac:dyDescent="0.35">
      <c r="A112" t="s">
        <v>147</v>
      </c>
      <c r="B112" t="s">
        <v>150</v>
      </c>
      <c r="C112" t="s">
        <v>154</v>
      </c>
      <c r="D112" t="s">
        <v>474</v>
      </c>
    </row>
    <row r="113" spans="1:4" x14ac:dyDescent="0.35">
      <c r="A113" t="s">
        <v>147</v>
      </c>
      <c r="B113" t="s">
        <v>150</v>
      </c>
      <c r="C113" t="s">
        <v>155</v>
      </c>
      <c r="D113" t="s">
        <v>475</v>
      </c>
    </row>
    <row r="114" spans="1:4" x14ac:dyDescent="0.35">
      <c r="A114" t="s">
        <v>147</v>
      </c>
      <c r="B114" t="s">
        <v>150</v>
      </c>
      <c r="C114" t="s">
        <v>156</v>
      </c>
      <c r="D114" t="s">
        <v>476</v>
      </c>
    </row>
    <row r="115" spans="1:4" x14ac:dyDescent="0.35">
      <c r="A115" t="s">
        <v>147</v>
      </c>
      <c r="B115" t="s">
        <v>150</v>
      </c>
      <c r="C115" t="s">
        <v>157</v>
      </c>
      <c r="D115" t="s">
        <v>477</v>
      </c>
    </row>
    <row r="116" spans="1:4" x14ac:dyDescent="0.35">
      <c r="A116" t="s">
        <v>147</v>
      </c>
      <c r="B116" t="s">
        <v>150</v>
      </c>
      <c r="C116" t="s">
        <v>158</v>
      </c>
      <c r="D116" t="s">
        <v>478</v>
      </c>
    </row>
    <row r="117" spans="1:4" x14ac:dyDescent="0.35">
      <c r="A117" t="s">
        <v>147</v>
      </c>
      <c r="B117" t="s">
        <v>159</v>
      </c>
      <c r="C117" t="s">
        <v>160</v>
      </c>
      <c r="D117" t="s">
        <v>479</v>
      </c>
    </row>
    <row r="118" spans="1:4" x14ac:dyDescent="0.35">
      <c r="A118" t="s">
        <v>147</v>
      </c>
      <c r="B118" t="s">
        <v>159</v>
      </c>
      <c r="C118" t="s">
        <v>161</v>
      </c>
      <c r="D118" t="s">
        <v>480</v>
      </c>
    </row>
    <row r="119" spans="1:4" x14ac:dyDescent="0.35">
      <c r="A119" t="s">
        <v>147</v>
      </c>
      <c r="B119" t="s">
        <v>162</v>
      </c>
      <c r="C119" t="s">
        <v>163</v>
      </c>
      <c r="D119" t="s">
        <v>481</v>
      </c>
    </row>
    <row r="120" spans="1:4" x14ac:dyDescent="0.35">
      <c r="A120" t="s">
        <v>147</v>
      </c>
      <c r="B120" t="s">
        <v>162</v>
      </c>
      <c r="C120" t="s">
        <v>164</v>
      </c>
      <c r="D120" t="s">
        <v>482</v>
      </c>
    </row>
    <row r="121" spans="1:4" x14ac:dyDescent="0.35">
      <c r="A121" t="s">
        <v>147</v>
      </c>
      <c r="B121" t="s">
        <v>165</v>
      </c>
      <c r="C121" t="s">
        <v>166</v>
      </c>
      <c r="D121" t="s">
        <v>483</v>
      </c>
    </row>
    <row r="122" spans="1:4" x14ac:dyDescent="0.35">
      <c r="A122" t="s">
        <v>147</v>
      </c>
      <c r="B122" t="s">
        <v>165</v>
      </c>
      <c r="C122" t="s">
        <v>167</v>
      </c>
      <c r="D122" t="s">
        <v>484</v>
      </c>
    </row>
    <row r="123" spans="1:4" x14ac:dyDescent="0.35">
      <c r="A123" t="s">
        <v>147</v>
      </c>
      <c r="B123" t="s">
        <v>165</v>
      </c>
      <c r="C123" t="s">
        <v>168</v>
      </c>
      <c r="D123" t="s">
        <v>485</v>
      </c>
    </row>
    <row r="124" spans="1:4" x14ac:dyDescent="0.35">
      <c r="A124" t="s">
        <v>147</v>
      </c>
      <c r="B124" t="s">
        <v>169</v>
      </c>
      <c r="C124" t="s">
        <v>170</v>
      </c>
      <c r="D124" t="s">
        <v>486</v>
      </c>
    </row>
    <row r="125" spans="1:4" x14ac:dyDescent="0.35">
      <c r="A125" t="s">
        <v>147</v>
      </c>
      <c r="B125" t="s">
        <v>169</v>
      </c>
      <c r="C125" t="s">
        <v>171</v>
      </c>
      <c r="D125" t="s">
        <v>487</v>
      </c>
    </row>
    <row r="126" spans="1:4" x14ac:dyDescent="0.35">
      <c r="A126" t="s">
        <v>147</v>
      </c>
      <c r="B126" t="s">
        <v>169</v>
      </c>
      <c r="C126" t="s">
        <v>172</v>
      </c>
      <c r="D126" t="s">
        <v>488</v>
      </c>
    </row>
    <row r="127" spans="1:4" x14ac:dyDescent="0.35">
      <c r="A127" t="s">
        <v>147</v>
      </c>
      <c r="B127" t="s">
        <v>169</v>
      </c>
      <c r="C127" t="s">
        <v>173</v>
      </c>
      <c r="D127" t="s">
        <v>489</v>
      </c>
    </row>
    <row r="128" spans="1:4" x14ac:dyDescent="0.35">
      <c r="A128" t="s">
        <v>147</v>
      </c>
      <c r="B128" t="s">
        <v>169</v>
      </c>
      <c r="C128" t="s">
        <v>174</v>
      </c>
      <c r="D128" t="s">
        <v>490</v>
      </c>
    </row>
    <row r="129" spans="1:4" x14ac:dyDescent="0.35">
      <c r="A129" t="s">
        <v>147</v>
      </c>
      <c r="B129" t="s">
        <v>169</v>
      </c>
      <c r="C129" t="s">
        <v>175</v>
      </c>
      <c r="D129" t="s">
        <v>491</v>
      </c>
    </row>
    <row r="130" spans="1:4" x14ac:dyDescent="0.35">
      <c r="A130" t="s">
        <v>147</v>
      </c>
      <c r="B130" t="s">
        <v>176</v>
      </c>
      <c r="C130" t="s">
        <v>177</v>
      </c>
      <c r="D130" t="s">
        <v>492</v>
      </c>
    </row>
    <row r="131" spans="1:4" x14ac:dyDescent="0.35">
      <c r="A131" t="s">
        <v>147</v>
      </c>
      <c r="B131" t="s">
        <v>176</v>
      </c>
      <c r="C131" t="s">
        <v>178</v>
      </c>
      <c r="D131" t="s">
        <v>493</v>
      </c>
    </row>
    <row r="132" spans="1:4" x14ac:dyDescent="0.35">
      <c r="A132" t="s">
        <v>147</v>
      </c>
      <c r="B132" t="s">
        <v>176</v>
      </c>
      <c r="C132" t="s">
        <v>179</v>
      </c>
      <c r="D132" t="s">
        <v>494</v>
      </c>
    </row>
    <row r="133" spans="1:4" x14ac:dyDescent="0.35">
      <c r="A133" t="s">
        <v>147</v>
      </c>
      <c r="B133" t="s">
        <v>176</v>
      </c>
      <c r="C133" t="s">
        <v>180</v>
      </c>
      <c r="D133" t="s">
        <v>495</v>
      </c>
    </row>
    <row r="134" spans="1:4" x14ac:dyDescent="0.35">
      <c r="A134" t="s">
        <v>181</v>
      </c>
      <c r="B134" t="s">
        <v>182</v>
      </c>
      <c r="C134" t="s">
        <v>183</v>
      </c>
      <c r="D134" t="s">
        <v>496</v>
      </c>
    </row>
    <row r="135" spans="1:4" x14ac:dyDescent="0.35">
      <c r="A135" t="s">
        <v>181</v>
      </c>
      <c r="B135" t="s">
        <v>184</v>
      </c>
      <c r="C135" t="s">
        <v>185</v>
      </c>
      <c r="D135" t="s">
        <v>497</v>
      </c>
    </row>
    <row r="136" spans="1:4" x14ac:dyDescent="0.35">
      <c r="A136" t="s">
        <v>181</v>
      </c>
      <c r="B136" t="s">
        <v>184</v>
      </c>
      <c r="C136" t="s">
        <v>186</v>
      </c>
      <c r="D136" t="s">
        <v>498</v>
      </c>
    </row>
    <row r="137" spans="1:4" x14ac:dyDescent="0.35">
      <c r="A137" t="s">
        <v>187</v>
      </c>
      <c r="B137" t="s">
        <v>188</v>
      </c>
      <c r="C137" t="s">
        <v>189</v>
      </c>
      <c r="D137" t="s">
        <v>499</v>
      </c>
    </row>
    <row r="138" spans="1:4" x14ac:dyDescent="0.35">
      <c r="A138" t="s">
        <v>187</v>
      </c>
      <c r="B138" t="s">
        <v>188</v>
      </c>
      <c r="C138" t="s">
        <v>190</v>
      </c>
      <c r="D138" t="s">
        <v>500</v>
      </c>
    </row>
    <row r="139" spans="1:4" x14ac:dyDescent="0.35">
      <c r="A139" t="s">
        <v>187</v>
      </c>
      <c r="B139" t="s">
        <v>188</v>
      </c>
      <c r="C139" t="s">
        <v>191</v>
      </c>
      <c r="D139" t="s">
        <v>501</v>
      </c>
    </row>
    <row r="140" spans="1:4" x14ac:dyDescent="0.35">
      <c r="A140" t="s">
        <v>187</v>
      </c>
      <c r="B140" t="s">
        <v>192</v>
      </c>
      <c r="C140" t="s">
        <v>193</v>
      </c>
      <c r="D140" t="s">
        <v>502</v>
      </c>
    </row>
    <row r="141" spans="1:4" x14ac:dyDescent="0.35">
      <c r="A141" t="s">
        <v>187</v>
      </c>
      <c r="B141" t="s">
        <v>194</v>
      </c>
      <c r="C141" t="s">
        <v>195</v>
      </c>
      <c r="D141" t="s">
        <v>503</v>
      </c>
    </row>
    <row r="142" spans="1:4" x14ac:dyDescent="0.35">
      <c r="A142" t="s">
        <v>187</v>
      </c>
      <c r="B142" t="s">
        <v>196</v>
      </c>
      <c r="C142" t="s">
        <v>197</v>
      </c>
      <c r="D142" t="s">
        <v>504</v>
      </c>
    </row>
    <row r="143" spans="1:4" x14ac:dyDescent="0.35">
      <c r="A143" t="s">
        <v>187</v>
      </c>
      <c r="B143" t="s">
        <v>196</v>
      </c>
      <c r="C143" t="s">
        <v>198</v>
      </c>
      <c r="D143" t="s">
        <v>505</v>
      </c>
    </row>
    <row r="144" spans="1:4" x14ac:dyDescent="0.35">
      <c r="A144" t="s">
        <v>187</v>
      </c>
      <c r="B144" t="s">
        <v>199</v>
      </c>
      <c r="C144" t="s">
        <v>200</v>
      </c>
      <c r="D144" t="s">
        <v>506</v>
      </c>
    </row>
    <row r="145" spans="1:4" x14ac:dyDescent="0.35">
      <c r="A145" t="s">
        <v>187</v>
      </c>
      <c r="B145" t="s">
        <v>201</v>
      </c>
      <c r="C145" t="s">
        <v>202</v>
      </c>
      <c r="D145" t="s">
        <v>507</v>
      </c>
    </row>
    <row r="146" spans="1:4" x14ac:dyDescent="0.35">
      <c r="A146" t="s">
        <v>187</v>
      </c>
      <c r="B146" t="s">
        <v>201</v>
      </c>
      <c r="C146" t="s">
        <v>203</v>
      </c>
      <c r="D146" t="s">
        <v>508</v>
      </c>
    </row>
    <row r="147" spans="1:4" x14ac:dyDescent="0.35">
      <c r="A147" t="s">
        <v>187</v>
      </c>
      <c r="B147" t="s">
        <v>204</v>
      </c>
      <c r="C147" t="s">
        <v>205</v>
      </c>
      <c r="D147" t="s">
        <v>509</v>
      </c>
    </row>
    <row r="148" spans="1:4" x14ac:dyDescent="0.35">
      <c r="A148" t="s">
        <v>206</v>
      </c>
      <c r="B148" t="s">
        <v>207</v>
      </c>
      <c r="C148" t="s">
        <v>208</v>
      </c>
      <c r="D148" t="s">
        <v>510</v>
      </c>
    </row>
    <row r="149" spans="1:4" x14ac:dyDescent="0.35">
      <c r="A149" t="s">
        <v>206</v>
      </c>
      <c r="B149" t="s">
        <v>207</v>
      </c>
      <c r="C149" t="s">
        <v>209</v>
      </c>
      <c r="D149" t="s">
        <v>511</v>
      </c>
    </row>
    <row r="150" spans="1:4" x14ac:dyDescent="0.35">
      <c r="A150" t="s">
        <v>206</v>
      </c>
      <c r="B150" t="s">
        <v>207</v>
      </c>
      <c r="C150" t="s">
        <v>210</v>
      </c>
      <c r="D150" t="s">
        <v>512</v>
      </c>
    </row>
    <row r="151" spans="1:4" x14ac:dyDescent="0.35">
      <c r="A151" t="s">
        <v>206</v>
      </c>
      <c r="B151" t="s">
        <v>207</v>
      </c>
      <c r="C151" t="s">
        <v>211</v>
      </c>
      <c r="D151" t="s">
        <v>513</v>
      </c>
    </row>
    <row r="152" spans="1:4" x14ac:dyDescent="0.35">
      <c r="A152" t="s">
        <v>206</v>
      </c>
      <c r="B152" t="s">
        <v>207</v>
      </c>
      <c r="C152" t="s">
        <v>212</v>
      </c>
      <c r="D152" t="s">
        <v>514</v>
      </c>
    </row>
    <row r="153" spans="1:4" x14ac:dyDescent="0.35">
      <c r="A153" t="s">
        <v>206</v>
      </c>
      <c r="B153" t="s">
        <v>207</v>
      </c>
      <c r="C153" t="s">
        <v>213</v>
      </c>
      <c r="D153" t="s">
        <v>515</v>
      </c>
    </row>
    <row r="154" spans="1:4" x14ac:dyDescent="0.35">
      <c r="A154" t="s">
        <v>206</v>
      </c>
      <c r="B154" t="s">
        <v>207</v>
      </c>
      <c r="C154" t="s">
        <v>214</v>
      </c>
      <c r="D154" t="s">
        <v>516</v>
      </c>
    </row>
    <row r="155" spans="1:4" x14ac:dyDescent="0.35">
      <c r="A155" t="s">
        <v>206</v>
      </c>
      <c r="B155" t="s">
        <v>207</v>
      </c>
      <c r="C155" t="s">
        <v>215</v>
      </c>
      <c r="D155" t="s">
        <v>517</v>
      </c>
    </row>
    <row r="156" spans="1:4" x14ac:dyDescent="0.35">
      <c r="A156" t="s">
        <v>206</v>
      </c>
      <c r="B156" t="s">
        <v>207</v>
      </c>
      <c r="C156" t="s">
        <v>216</v>
      </c>
      <c r="D156" t="s">
        <v>518</v>
      </c>
    </row>
    <row r="157" spans="1:4" x14ac:dyDescent="0.35">
      <c r="A157" t="s">
        <v>206</v>
      </c>
      <c r="B157" t="s">
        <v>207</v>
      </c>
      <c r="C157" t="s">
        <v>217</v>
      </c>
      <c r="D157" t="s">
        <v>519</v>
      </c>
    </row>
    <row r="158" spans="1:4" x14ac:dyDescent="0.35">
      <c r="A158" t="s">
        <v>206</v>
      </c>
      <c r="B158" t="s">
        <v>207</v>
      </c>
      <c r="C158" t="s">
        <v>218</v>
      </c>
      <c r="D158" t="s">
        <v>520</v>
      </c>
    </row>
    <row r="159" spans="1:4" x14ac:dyDescent="0.35">
      <c r="A159" t="s">
        <v>206</v>
      </c>
      <c r="B159" t="s">
        <v>207</v>
      </c>
      <c r="C159" t="s">
        <v>219</v>
      </c>
      <c r="D159" t="s">
        <v>521</v>
      </c>
    </row>
    <row r="160" spans="1:4" x14ac:dyDescent="0.35">
      <c r="A160" t="s">
        <v>206</v>
      </c>
      <c r="B160" t="s">
        <v>207</v>
      </c>
      <c r="C160" t="s">
        <v>220</v>
      </c>
      <c r="D160" t="s">
        <v>522</v>
      </c>
    </row>
    <row r="161" spans="1:4" x14ac:dyDescent="0.35">
      <c r="A161" t="s">
        <v>206</v>
      </c>
      <c r="B161" t="s">
        <v>207</v>
      </c>
      <c r="C161" t="s">
        <v>221</v>
      </c>
      <c r="D161" t="s">
        <v>523</v>
      </c>
    </row>
    <row r="162" spans="1:4" x14ac:dyDescent="0.35">
      <c r="A162" t="s">
        <v>206</v>
      </c>
      <c r="B162" t="s">
        <v>207</v>
      </c>
      <c r="C162" t="s">
        <v>222</v>
      </c>
      <c r="D162" t="s">
        <v>524</v>
      </c>
    </row>
    <row r="163" spans="1:4" x14ac:dyDescent="0.35">
      <c r="A163" t="s">
        <v>206</v>
      </c>
      <c r="B163" t="s">
        <v>207</v>
      </c>
      <c r="C163" t="s">
        <v>223</v>
      </c>
      <c r="D163" t="s">
        <v>525</v>
      </c>
    </row>
    <row r="164" spans="1:4" x14ac:dyDescent="0.35">
      <c r="A164" t="s">
        <v>206</v>
      </c>
      <c r="B164" t="s">
        <v>207</v>
      </c>
      <c r="C164" t="s">
        <v>224</v>
      </c>
      <c r="D164" t="s">
        <v>526</v>
      </c>
    </row>
    <row r="165" spans="1:4" x14ac:dyDescent="0.35">
      <c r="A165" t="s">
        <v>206</v>
      </c>
      <c r="B165" t="s">
        <v>207</v>
      </c>
      <c r="C165" t="s">
        <v>225</v>
      </c>
      <c r="D165" t="s">
        <v>527</v>
      </c>
    </row>
    <row r="166" spans="1:4" x14ac:dyDescent="0.35">
      <c r="A166" t="s">
        <v>206</v>
      </c>
      <c r="B166" t="s">
        <v>207</v>
      </c>
      <c r="C166" t="s">
        <v>226</v>
      </c>
      <c r="D166" t="s">
        <v>528</v>
      </c>
    </row>
    <row r="167" spans="1:4" x14ac:dyDescent="0.35">
      <c r="A167" t="s">
        <v>206</v>
      </c>
      <c r="B167" t="s">
        <v>207</v>
      </c>
      <c r="C167" t="s">
        <v>227</v>
      </c>
      <c r="D167" t="s">
        <v>529</v>
      </c>
    </row>
    <row r="168" spans="1:4" x14ac:dyDescent="0.35">
      <c r="A168" t="s">
        <v>206</v>
      </c>
      <c r="B168" t="s">
        <v>207</v>
      </c>
      <c r="C168" t="s">
        <v>228</v>
      </c>
      <c r="D168" t="s">
        <v>530</v>
      </c>
    </row>
    <row r="169" spans="1:4" x14ac:dyDescent="0.35">
      <c r="A169" t="s">
        <v>206</v>
      </c>
      <c r="B169" t="s">
        <v>207</v>
      </c>
      <c r="C169" t="s">
        <v>229</v>
      </c>
      <c r="D169" t="s">
        <v>531</v>
      </c>
    </row>
    <row r="170" spans="1:4" x14ac:dyDescent="0.35">
      <c r="A170" t="s">
        <v>206</v>
      </c>
      <c r="B170" t="s">
        <v>207</v>
      </c>
      <c r="C170" t="s">
        <v>230</v>
      </c>
      <c r="D170" t="s">
        <v>532</v>
      </c>
    </row>
    <row r="171" spans="1:4" x14ac:dyDescent="0.35">
      <c r="A171" t="s">
        <v>206</v>
      </c>
      <c r="B171" t="s">
        <v>207</v>
      </c>
      <c r="C171" t="s">
        <v>231</v>
      </c>
      <c r="D171" t="s">
        <v>533</v>
      </c>
    </row>
    <row r="172" spans="1:4" x14ac:dyDescent="0.35">
      <c r="A172" t="s">
        <v>206</v>
      </c>
      <c r="B172" t="s">
        <v>207</v>
      </c>
      <c r="C172" t="s">
        <v>232</v>
      </c>
      <c r="D172" t="s">
        <v>534</v>
      </c>
    </row>
    <row r="173" spans="1:4" x14ac:dyDescent="0.35">
      <c r="A173" t="s">
        <v>206</v>
      </c>
      <c r="B173" t="s">
        <v>207</v>
      </c>
      <c r="C173" t="s">
        <v>234</v>
      </c>
      <c r="D173" t="s">
        <v>535</v>
      </c>
    </row>
    <row r="174" spans="1:4" x14ac:dyDescent="0.35">
      <c r="A174" t="s">
        <v>206</v>
      </c>
      <c r="B174" t="s">
        <v>207</v>
      </c>
      <c r="C174" t="s">
        <v>235</v>
      </c>
      <c r="D174" t="s">
        <v>536</v>
      </c>
    </row>
    <row r="175" spans="1:4" x14ac:dyDescent="0.35">
      <c r="A175" t="s">
        <v>206</v>
      </c>
      <c r="B175" t="s">
        <v>207</v>
      </c>
      <c r="C175" t="s">
        <v>236</v>
      </c>
      <c r="D175" t="s">
        <v>537</v>
      </c>
    </row>
    <row r="176" spans="1:4" x14ac:dyDescent="0.35">
      <c r="A176" t="s">
        <v>206</v>
      </c>
      <c r="B176" t="s">
        <v>207</v>
      </c>
      <c r="C176" t="s">
        <v>237</v>
      </c>
      <c r="D176" t="s">
        <v>538</v>
      </c>
    </row>
    <row r="177" spans="1:4" x14ac:dyDescent="0.35">
      <c r="A177" t="s">
        <v>206</v>
      </c>
      <c r="B177" t="s">
        <v>207</v>
      </c>
      <c r="C177" t="s">
        <v>238</v>
      </c>
      <c r="D177" t="s">
        <v>539</v>
      </c>
    </row>
    <row r="178" spans="1:4" x14ac:dyDescent="0.35">
      <c r="A178" t="s">
        <v>206</v>
      </c>
      <c r="B178" t="s">
        <v>207</v>
      </c>
      <c r="C178" t="s">
        <v>233</v>
      </c>
      <c r="D178" t="s">
        <v>540</v>
      </c>
    </row>
    <row r="179" spans="1:4" x14ac:dyDescent="0.35">
      <c r="A179" t="s">
        <v>206</v>
      </c>
      <c r="B179" t="s">
        <v>207</v>
      </c>
      <c r="C179" t="s">
        <v>239</v>
      </c>
      <c r="D179" t="s">
        <v>541</v>
      </c>
    </row>
    <row r="180" spans="1:4" x14ac:dyDescent="0.35">
      <c r="A180" t="s">
        <v>206</v>
      </c>
      <c r="B180" t="s">
        <v>207</v>
      </c>
      <c r="C180" t="s">
        <v>240</v>
      </c>
      <c r="D180" t="s">
        <v>542</v>
      </c>
    </row>
    <row r="181" spans="1:4" x14ac:dyDescent="0.35">
      <c r="A181" t="s">
        <v>206</v>
      </c>
      <c r="B181" t="s">
        <v>207</v>
      </c>
      <c r="C181" t="s">
        <v>241</v>
      </c>
      <c r="D181" t="s">
        <v>543</v>
      </c>
    </row>
    <row r="182" spans="1:4" x14ac:dyDescent="0.35">
      <c r="A182" t="s">
        <v>206</v>
      </c>
      <c r="B182" t="s">
        <v>207</v>
      </c>
      <c r="C182" t="s">
        <v>242</v>
      </c>
      <c r="D182" t="s">
        <v>544</v>
      </c>
    </row>
    <row r="183" spans="1:4" x14ac:dyDescent="0.35">
      <c r="A183" t="s">
        <v>206</v>
      </c>
      <c r="B183" t="s">
        <v>207</v>
      </c>
      <c r="C183" t="s">
        <v>243</v>
      </c>
      <c r="D183" t="s">
        <v>545</v>
      </c>
    </row>
    <row r="184" spans="1:4" x14ac:dyDescent="0.35">
      <c r="A184" t="s">
        <v>206</v>
      </c>
      <c r="B184" t="s">
        <v>207</v>
      </c>
      <c r="C184" t="s">
        <v>244</v>
      </c>
      <c r="D184" t="s">
        <v>546</v>
      </c>
    </row>
    <row r="185" spans="1:4" x14ac:dyDescent="0.35">
      <c r="A185" t="s">
        <v>206</v>
      </c>
      <c r="B185" t="s">
        <v>207</v>
      </c>
      <c r="C185" t="s">
        <v>245</v>
      </c>
      <c r="D185" t="s">
        <v>547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1386D899F9CA4298648C0791762DBC" ma:contentTypeVersion="12" ma:contentTypeDescription="Create a new document." ma:contentTypeScope="" ma:versionID="3adc39874ba8c2e96aadd99fffcdf697">
  <xsd:schema xmlns:xsd="http://www.w3.org/2001/XMLSchema" xmlns:xs="http://www.w3.org/2001/XMLSchema" xmlns:p="http://schemas.microsoft.com/office/2006/metadata/properties" xmlns:ns2="31ed7be0-71df-4ef7-a44a-46c20e97f856" xmlns:ns3="55f32057-c7d7-4cf2-a083-f930dcef3185" targetNamespace="http://schemas.microsoft.com/office/2006/metadata/properties" ma:root="true" ma:fieldsID="5578c61acc1d915a6d1c94964bcf9103" ns2:_="" ns3:_="">
    <xsd:import namespace="31ed7be0-71df-4ef7-a44a-46c20e97f856"/>
    <xsd:import namespace="55f32057-c7d7-4cf2-a083-f930dcef31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ed7be0-71df-4ef7-a44a-46c20e97f8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9927c38-8944-418e-ac9b-4d6e7554302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5f32057-c7d7-4cf2-a083-f930dcef318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8f77b1-0cd5-4996-9aae-a29d6c83050c}" ma:internalName="TaxCatchAll" ma:showField="CatchAllData" ma:web="55f32057-c7d7-4cf2-a083-f930dcef31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1ed7be0-71df-4ef7-a44a-46c20e97f856">
      <Terms xmlns="http://schemas.microsoft.com/office/infopath/2007/PartnerControls"/>
    </lcf76f155ced4ddcb4097134ff3c332f>
    <TaxCatchAll xmlns="55f32057-c7d7-4cf2-a083-f930dcef3185" xsi:nil="true"/>
  </documentManagement>
</p:properties>
</file>

<file path=customXml/itemProps1.xml><?xml version="1.0" encoding="utf-8"?>
<ds:datastoreItem xmlns:ds="http://schemas.openxmlformats.org/officeDocument/2006/customXml" ds:itemID="{43D78EBB-F89E-4AF8-A52C-E0ECEB22354D}"/>
</file>

<file path=customXml/itemProps2.xml><?xml version="1.0" encoding="utf-8"?>
<ds:datastoreItem xmlns:ds="http://schemas.openxmlformats.org/officeDocument/2006/customXml" ds:itemID="{D44AEF44-2D2A-49BA-9147-2E3A6D600A76}"/>
</file>

<file path=customXml/itemProps3.xml><?xml version="1.0" encoding="utf-8"?>
<ds:datastoreItem xmlns:ds="http://schemas.openxmlformats.org/officeDocument/2006/customXml" ds:itemID="{6B62EDF1-91DA-4E4D-8F2C-6233667B57E0}"/>
</file>

<file path=docMetadata/LabelInfo.xml><?xml version="1.0" encoding="utf-8"?>
<clbl:labelList xmlns:clbl="http://schemas.microsoft.com/office/2020/mipLabelMetadata">
  <clbl:label id="{7cd3e8b9-ffed-43a8-b7f4-cc2fa0382d36}" enabled="1" method="Privileged" siteId="{34a3929c-73cf-4954-abfe-147dc3517892}"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46</vt:i4>
      </vt:variant>
    </vt:vector>
  </HeadingPairs>
  <TitlesOfParts>
    <vt:vector size="50" baseType="lpstr">
      <vt:lpstr>Instructions</vt:lpstr>
      <vt:lpstr>Multi-MPS Reporting Template</vt:lpstr>
      <vt:lpstr>Service List</vt:lpstr>
      <vt:lpstr>Service ID</vt:lpstr>
      <vt:lpstr>MSPProv_01</vt:lpstr>
      <vt:lpstr>MSPProv_02</vt:lpstr>
      <vt:lpstr>MSPProv_03</vt:lpstr>
      <vt:lpstr>MSPProv_04</vt:lpstr>
      <vt:lpstr>MSPProv_05</vt:lpstr>
      <vt:lpstr>MSPProv_06</vt:lpstr>
      <vt:lpstr>MSPProv_07</vt:lpstr>
      <vt:lpstr>MSPProv_08</vt:lpstr>
      <vt:lpstr>MSPSvc_01</vt:lpstr>
      <vt:lpstr>MSPSvc_02</vt:lpstr>
      <vt:lpstr>MSPSvc_03</vt:lpstr>
      <vt:lpstr>MSPSvc_04</vt:lpstr>
      <vt:lpstr>MSPSvc_05</vt:lpstr>
      <vt:lpstr>MSPSvc_06</vt:lpstr>
      <vt:lpstr>MSPSvc_07</vt:lpstr>
      <vt:lpstr>MSPSvc_08</vt:lpstr>
      <vt:lpstr>MSPSvc_09</vt:lpstr>
      <vt:lpstr>MSPSvc_10</vt:lpstr>
      <vt:lpstr>MSPSvc_11</vt:lpstr>
      <vt:lpstr>MSPSvc_12</vt:lpstr>
      <vt:lpstr>MSPSvc_13</vt:lpstr>
      <vt:lpstr>MSPSvc_14</vt:lpstr>
      <vt:lpstr>MSPSvc_15</vt:lpstr>
      <vt:lpstr>MSPSvc_16</vt:lpstr>
      <vt:lpstr>MSPSvc_17</vt:lpstr>
      <vt:lpstr>MSPSvc_18</vt:lpstr>
      <vt:lpstr>MSPSvc_19</vt:lpstr>
      <vt:lpstr>MSPSvc_20</vt:lpstr>
      <vt:lpstr>MSPSvc_21</vt:lpstr>
      <vt:lpstr>MSPSvc_22</vt:lpstr>
      <vt:lpstr>MSPSvc_23</vt:lpstr>
      <vt:lpstr>MSPSvc_24</vt:lpstr>
      <vt:lpstr>MSPSvc_25</vt:lpstr>
      <vt:lpstr>MSPSvc_26</vt:lpstr>
      <vt:lpstr>MSPSvc_27</vt:lpstr>
      <vt:lpstr>MSPSvc_28</vt:lpstr>
      <vt:lpstr>MSPSvc_29</vt:lpstr>
      <vt:lpstr>MSPSvc_30</vt:lpstr>
      <vt:lpstr>MSPSvc_31</vt:lpstr>
      <vt:lpstr>MSPSvc_32</vt:lpstr>
      <vt:lpstr>MSPSvc_33</vt:lpstr>
      <vt:lpstr>MSPSvc_34</vt:lpstr>
      <vt:lpstr>MSPSvc_35</vt:lpstr>
      <vt:lpstr>MSPSvc_36</vt:lpstr>
      <vt:lpstr>MSPSvc_37</vt:lpstr>
      <vt:lpstr>MSPSvc_38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MPSP Direct Care Targets Trial - Multi-MPS Reporting Template</dc:title>
  <dc:subject/>
  <dc:creator/>
  <cp:keywords/>
  <dc:description/>
  <cp:revision/>
  <dcterms:created xsi:type="dcterms:W3CDTF">2026-08-05T03:57:59Z</dcterms:created>
  <dcterms:modified xsi:type="dcterms:W3CDTF">2026-11-03T23:46:50Z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cd3e8b9-ffed-43a8-b7f4-cc2fa0382d36_Enabled">
    <vt:lpwstr>true</vt:lpwstr>
  </property>
  <property fmtid="{D5CDD505-2E9C-101B-9397-08002B2CF9AE}" pid="3" name="MSIP_Label_7cd3e8b9-ffed-43a8-b7f4-cc2fa0382d36_SetDate">
    <vt:lpwstr>2026-08-05T03:59:34Z</vt:lpwstr>
  </property>
  <property fmtid="{D5CDD505-2E9C-101B-9397-08002B2CF9AE}" pid="4" name="MSIP_Label_7cd3e8b9-ffed-43a8-b7f4-cc2fa0382d36_Method">
    <vt:lpwstr>Privileged</vt:lpwstr>
  </property>
  <property fmtid="{D5CDD505-2E9C-101B-9397-08002B2CF9AE}" pid="5" name="MSIP_Label_7cd3e8b9-ffed-43a8-b7f4-cc2fa0382d36_Name">
    <vt:lpwstr>O</vt:lpwstr>
  </property>
  <property fmtid="{D5CDD505-2E9C-101B-9397-08002B2CF9AE}" pid="6" name="MSIP_Label_7cd3e8b9-ffed-43a8-b7f4-cc2fa0382d36_SiteId">
    <vt:lpwstr>34a3929c-73cf-4954-abfe-147dc3517892</vt:lpwstr>
  </property>
  <property fmtid="{D5CDD505-2E9C-101B-9397-08002B2CF9AE}" pid="7" name="MSIP_Label_7cd3e8b9-ffed-43a8-b7f4-cc2fa0382d36_ActionId">
    <vt:lpwstr>735d1a3f-bca9-450e-a05c-7800b14bd85f</vt:lpwstr>
  </property>
  <property fmtid="{D5CDD505-2E9C-101B-9397-08002B2CF9AE}" pid="8" name="MSIP_Label_7cd3e8b9-ffed-43a8-b7f4-cc2fa0382d36_ContentBits">
    <vt:lpwstr>3</vt:lpwstr>
  </property>
  <property fmtid="{D5CDD505-2E9C-101B-9397-08002B2CF9AE}" pid="9" name="MSIP_Label_7cd3e8b9-ffed-43a8-b7f4-cc2fa0382d36_Tag">
    <vt:lpwstr>10, 0, 1, 2</vt:lpwstr>
  </property>
  <property fmtid="{D5CDD505-2E9C-101B-9397-08002B2CF9AE}" pid="10" name="ContentTypeId">
    <vt:lpwstr>0x010100A51386D899F9CA4298648C0791762DBC</vt:lpwstr>
  </property>
</Properties>
</file>