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ealthgov-my.sharepoint.com/personal/jacqui_newberry_health_gov_au/Documents/Desktop/Publishing docs/"/>
    </mc:Choice>
  </mc:AlternateContent>
  <xr:revisionPtr revIDLastSave="355" documentId="8_{D6278DBB-2B34-4FD1-9992-5DAD9F61C41F}" xr6:coauthVersionLast="47" xr6:coauthVersionMax="47" xr10:uidLastSave="{CA0D7112-6E95-45B2-91F3-D255FC7D01AC}"/>
  <bookViews>
    <workbookView xWindow="34080" yWindow="-120" windowWidth="23640" windowHeight="15720" xr2:uid="{00000000-000D-0000-FFFF-FFFF00000000}"/>
  </bookViews>
  <sheets>
    <sheet name="How to Use" sheetId="2" r:id="rId1"/>
    <sheet name="Master - Calculator Tool" sheetId="6" r:id="rId2"/>
    <sheet name="Lists" sheetId="1" state="hidden" r:id="rId3"/>
  </sheets>
  <definedNames>
    <definedName name="_xlnm._FilterDatabase" localSheetId="1" hidden="1">'Master - Calculator Tool'!$A$15:$J$136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6" l="1"/>
  <c r="C142" i="6" s="1"/>
  <c r="D154" i="6"/>
  <c r="C154" i="6"/>
  <c r="B154" i="6"/>
  <c r="D153" i="6"/>
  <c r="C153" i="6"/>
  <c r="B153" i="6"/>
  <c r="D152" i="6"/>
  <c r="C152" i="6"/>
  <c r="B152" i="6"/>
  <c r="D151" i="6"/>
  <c r="C151" i="6"/>
  <c r="B151" i="6"/>
  <c r="C144" i="6"/>
  <c r="C146" i="6" s="1"/>
  <c r="C143" i="6"/>
  <c r="C145" i="6" s="1"/>
  <c r="I136" i="6"/>
  <c r="E136" i="6"/>
  <c r="G136" i="6" s="1"/>
  <c r="H136" i="6" s="1"/>
  <c r="I135" i="6"/>
  <c r="E135" i="6"/>
  <c r="G135" i="6" s="1"/>
  <c r="H135" i="6" s="1"/>
  <c r="I134" i="6"/>
  <c r="E134" i="6"/>
  <c r="G134" i="6" s="1"/>
  <c r="H134" i="6" s="1"/>
  <c r="I133" i="6"/>
  <c r="E133" i="6"/>
  <c r="G133" i="6" s="1"/>
  <c r="H133" i="6" s="1"/>
  <c r="I132" i="6"/>
  <c r="E132" i="6"/>
  <c r="G132" i="6" s="1"/>
  <c r="H132" i="6" s="1"/>
  <c r="I131" i="6"/>
  <c r="E131" i="6"/>
  <c r="G131" i="6" s="1"/>
  <c r="H131" i="6" s="1"/>
  <c r="I130" i="6"/>
  <c r="E130" i="6"/>
  <c r="G130" i="6" s="1"/>
  <c r="H130" i="6" s="1"/>
  <c r="I129" i="6"/>
  <c r="E129" i="6"/>
  <c r="G129" i="6" s="1"/>
  <c r="H129" i="6" s="1"/>
  <c r="I128" i="6"/>
  <c r="E128" i="6"/>
  <c r="G128" i="6" s="1"/>
  <c r="H128" i="6" s="1"/>
  <c r="I127" i="6"/>
  <c r="E127" i="6"/>
  <c r="G127" i="6" s="1"/>
  <c r="H127" i="6" s="1"/>
  <c r="I126" i="6"/>
  <c r="E126" i="6"/>
  <c r="G126" i="6" s="1"/>
  <c r="H126" i="6" s="1"/>
  <c r="I125" i="6"/>
  <c r="E125" i="6"/>
  <c r="G125" i="6" s="1"/>
  <c r="H125" i="6" s="1"/>
  <c r="I124" i="6"/>
  <c r="E124" i="6"/>
  <c r="G124" i="6" s="1"/>
  <c r="H124" i="6" s="1"/>
  <c r="I123" i="6"/>
  <c r="E123" i="6"/>
  <c r="G123" i="6" s="1"/>
  <c r="H123" i="6" s="1"/>
  <c r="I122" i="6"/>
  <c r="E122" i="6"/>
  <c r="G122" i="6" s="1"/>
  <c r="H122" i="6" s="1"/>
  <c r="I121" i="6"/>
  <c r="E121" i="6"/>
  <c r="G121" i="6" s="1"/>
  <c r="H121" i="6" s="1"/>
  <c r="I120" i="6"/>
  <c r="E120" i="6"/>
  <c r="G120" i="6" s="1"/>
  <c r="H120" i="6" s="1"/>
  <c r="I119" i="6"/>
  <c r="E119" i="6"/>
  <c r="G119" i="6" s="1"/>
  <c r="H119" i="6" s="1"/>
  <c r="I118" i="6"/>
  <c r="E118" i="6"/>
  <c r="G118" i="6" s="1"/>
  <c r="H118" i="6" s="1"/>
  <c r="I117" i="6"/>
  <c r="E117" i="6"/>
  <c r="G117" i="6" s="1"/>
  <c r="H117" i="6" s="1"/>
  <c r="I116" i="6"/>
  <c r="E116" i="6"/>
  <c r="G116" i="6" s="1"/>
  <c r="H116" i="6" s="1"/>
  <c r="I115" i="6"/>
  <c r="E115" i="6"/>
  <c r="G115" i="6" s="1"/>
  <c r="H115" i="6" s="1"/>
  <c r="I114" i="6"/>
  <c r="E114" i="6"/>
  <c r="G114" i="6" s="1"/>
  <c r="H114" i="6" s="1"/>
  <c r="I113" i="6"/>
  <c r="E113" i="6"/>
  <c r="G113" i="6" s="1"/>
  <c r="H113" i="6" s="1"/>
  <c r="I112" i="6"/>
  <c r="E112" i="6"/>
  <c r="G112" i="6" s="1"/>
  <c r="H112" i="6" s="1"/>
  <c r="I111" i="6"/>
  <c r="E111" i="6"/>
  <c r="G111" i="6" s="1"/>
  <c r="H111" i="6" s="1"/>
  <c r="I110" i="6"/>
  <c r="E110" i="6"/>
  <c r="G110" i="6" s="1"/>
  <c r="H110" i="6" s="1"/>
  <c r="I109" i="6"/>
  <c r="E109" i="6"/>
  <c r="G109" i="6" s="1"/>
  <c r="H109" i="6" s="1"/>
  <c r="I108" i="6"/>
  <c r="E108" i="6"/>
  <c r="G108" i="6" s="1"/>
  <c r="H108" i="6" s="1"/>
  <c r="I107" i="6"/>
  <c r="E107" i="6"/>
  <c r="G107" i="6" s="1"/>
  <c r="H107" i="6" s="1"/>
  <c r="I106" i="6"/>
  <c r="E106" i="6"/>
  <c r="G106" i="6" s="1"/>
  <c r="H106" i="6" s="1"/>
  <c r="I105" i="6"/>
  <c r="E105" i="6"/>
  <c r="G105" i="6" s="1"/>
  <c r="H105" i="6" s="1"/>
  <c r="I104" i="6"/>
  <c r="E104" i="6"/>
  <c r="G104" i="6" s="1"/>
  <c r="H104" i="6" s="1"/>
  <c r="I103" i="6"/>
  <c r="E103" i="6"/>
  <c r="G103" i="6" s="1"/>
  <c r="H103" i="6" s="1"/>
  <c r="I102" i="6"/>
  <c r="E102" i="6"/>
  <c r="G102" i="6" s="1"/>
  <c r="H102" i="6" s="1"/>
  <c r="I101" i="6"/>
  <c r="E101" i="6"/>
  <c r="G101" i="6" s="1"/>
  <c r="H101" i="6" s="1"/>
  <c r="I100" i="6"/>
  <c r="E100" i="6"/>
  <c r="G100" i="6" s="1"/>
  <c r="H100" i="6" s="1"/>
  <c r="I99" i="6"/>
  <c r="E99" i="6"/>
  <c r="G99" i="6" s="1"/>
  <c r="H99" i="6" s="1"/>
  <c r="I98" i="6"/>
  <c r="E98" i="6"/>
  <c r="G98" i="6" s="1"/>
  <c r="H98" i="6" s="1"/>
  <c r="I97" i="6"/>
  <c r="E97" i="6"/>
  <c r="G97" i="6" s="1"/>
  <c r="H97" i="6" s="1"/>
  <c r="I96" i="6"/>
  <c r="E96" i="6"/>
  <c r="G96" i="6" s="1"/>
  <c r="H96" i="6" s="1"/>
  <c r="I95" i="6"/>
  <c r="E95" i="6"/>
  <c r="G95" i="6" s="1"/>
  <c r="H95" i="6" s="1"/>
  <c r="I94" i="6"/>
  <c r="E94" i="6"/>
  <c r="G94" i="6" s="1"/>
  <c r="H94" i="6" s="1"/>
  <c r="I93" i="6"/>
  <c r="E93" i="6"/>
  <c r="G93" i="6" s="1"/>
  <c r="H93" i="6" s="1"/>
  <c r="I92" i="6"/>
  <c r="E92" i="6"/>
  <c r="G92" i="6" s="1"/>
  <c r="H92" i="6" s="1"/>
  <c r="I91" i="6"/>
  <c r="E91" i="6"/>
  <c r="G91" i="6" s="1"/>
  <c r="H91" i="6" s="1"/>
  <c r="I90" i="6"/>
  <c r="E90" i="6"/>
  <c r="G90" i="6" s="1"/>
  <c r="H90" i="6" s="1"/>
  <c r="I89" i="6"/>
  <c r="E89" i="6"/>
  <c r="G89" i="6" s="1"/>
  <c r="H89" i="6" s="1"/>
  <c r="I88" i="6"/>
  <c r="E88" i="6"/>
  <c r="G88" i="6" s="1"/>
  <c r="H88" i="6" s="1"/>
  <c r="I87" i="6"/>
  <c r="E87" i="6"/>
  <c r="G87" i="6" s="1"/>
  <c r="H87" i="6" s="1"/>
  <c r="I86" i="6"/>
  <c r="E86" i="6"/>
  <c r="G86" i="6" s="1"/>
  <c r="H86" i="6" s="1"/>
  <c r="I85" i="6"/>
  <c r="E85" i="6"/>
  <c r="G85" i="6" s="1"/>
  <c r="H85" i="6" s="1"/>
  <c r="I84" i="6"/>
  <c r="E84" i="6"/>
  <c r="G84" i="6" s="1"/>
  <c r="H84" i="6" s="1"/>
  <c r="I83" i="6"/>
  <c r="E83" i="6"/>
  <c r="G83" i="6" s="1"/>
  <c r="H83" i="6" s="1"/>
  <c r="I82" i="6"/>
  <c r="E82" i="6"/>
  <c r="G82" i="6" s="1"/>
  <c r="H82" i="6" s="1"/>
  <c r="I81" i="6"/>
  <c r="E81" i="6"/>
  <c r="G81" i="6" s="1"/>
  <c r="H81" i="6" s="1"/>
  <c r="I80" i="6"/>
  <c r="E80" i="6"/>
  <c r="G80" i="6" s="1"/>
  <c r="H80" i="6" s="1"/>
  <c r="I79" i="6"/>
  <c r="E79" i="6"/>
  <c r="G79" i="6" s="1"/>
  <c r="H79" i="6" s="1"/>
  <c r="I78" i="6"/>
  <c r="E78" i="6"/>
  <c r="G78" i="6" s="1"/>
  <c r="H78" i="6" s="1"/>
  <c r="I77" i="6"/>
  <c r="E77" i="6"/>
  <c r="G77" i="6" s="1"/>
  <c r="H77" i="6" s="1"/>
  <c r="I76" i="6"/>
  <c r="E76" i="6"/>
  <c r="G76" i="6" s="1"/>
  <c r="H76" i="6" s="1"/>
  <c r="I75" i="6"/>
  <c r="E75" i="6"/>
  <c r="G75" i="6" s="1"/>
  <c r="H75" i="6" s="1"/>
  <c r="I74" i="6"/>
  <c r="E74" i="6"/>
  <c r="G74" i="6" s="1"/>
  <c r="H74" i="6" s="1"/>
  <c r="I73" i="6"/>
  <c r="E73" i="6"/>
  <c r="G73" i="6" s="1"/>
  <c r="H73" i="6" s="1"/>
  <c r="I72" i="6"/>
  <c r="E72" i="6"/>
  <c r="G72" i="6" s="1"/>
  <c r="H72" i="6" s="1"/>
  <c r="I71" i="6"/>
  <c r="E71" i="6"/>
  <c r="G71" i="6" s="1"/>
  <c r="H71" i="6" s="1"/>
  <c r="I70" i="6"/>
  <c r="E70" i="6"/>
  <c r="G70" i="6" s="1"/>
  <c r="H70" i="6" s="1"/>
  <c r="I69" i="6"/>
  <c r="E69" i="6"/>
  <c r="G69" i="6" s="1"/>
  <c r="H69" i="6" s="1"/>
  <c r="I68" i="6"/>
  <c r="E68" i="6"/>
  <c r="G68" i="6" s="1"/>
  <c r="H68" i="6" s="1"/>
  <c r="I67" i="6"/>
  <c r="E67" i="6"/>
  <c r="G67" i="6" s="1"/>
  <c r="H67" i="6" s="1"/>
  <c r="I66" i="6"/>
  <c r="E66" i="6"/>
  <c r="G66" i="6" s="1"/>
  <c r="H66" i="6" s="1"/>
  <c r="I65" i="6"/>
  <c r="E65" i="6"/>
  <c r="G65" i="6" s="1"/>
  <c r="H65" i="6" s="1"/>
  <c r="I64" i="6"/>
  <c r="E64" i="6"/>
  <c r="G64" i="6" s="1"/>
  <c r="H64" i="6" s="1"/>
  <c r="I63" i="6"/>
  <c r="E63" i="6"/>
  <c r="G63" i="6" s="1"/>
  <c r="H63" i="6" s="1"/>
  <c r="I62" i="6"/>
  <c r="E62" i="6"/>
  <c r="G62" i="6" s="1"/>
  <c r="H62" i="6" s="1"/>
  <c r="I61" i="6"/>
  <c r="E61" i="6"/>
  <c r="G61" i="6" s="1"/>
  <c r="H61" i="6" s="1"/>
  <c r="I60" i="6"/>
  <c r="E60" i="6"/>
  <c r="G60" i="6" s="1"/>
  <c r="H60" i="6" s="1"/>
  <c r="I59" i="6"/>
  <c r="E59" i="6"/>
  <c r="G59" i="6" s="1"/>
  <c r="H59" i="6" s="1"/>
  <c r="I58" i="6"/>
  <c r="E58" i="6"/>
  <c r="G58" i="6" s="1"/>
  <c r="H58" i="6" s="1"/>
  <c r="I57" i="6"/>
  <c r="E57" i="6"/>
  <c r="G57" i="6" s="1"/>
  <c r="H57" i="6" s="1"/>
  <c r="I56" i="6"/>
  <c r="E56" i="6"/>
  <c r="G56" i="6" s="1"/>
  <c r="H56" i="6" s="1"/>
  <c r="I55" i="6"/>
  <c r="E55" i="6"/>
  <c r="G55" i="6" s="1"/>
  <c r="H55" i="6" s="1"/>
  <c r="I54" i="6"/>
  <c r="E54" i="6"/>
  <c r="G54" i="6" s="1"/>
  <c r="H54" i="6" s="1"/>
  <c r="I53" i="6"/>
  <c r="E53" i="6"/>
  <c r="G53" i="6" s="1"/>
  <c r="H53" i="6" s="1"/>
  <c r="I52" i="6"/>
  <c r="E52" i="6"/>
  <c r="G52" i="6" s="1"/>
  <c r="H52" i="6" s="1"/>
  <c r="I51" i="6"/>
  <c r="E51" i="6"/>
  <c r="G51" i="6" s="1"/>
  <c r="H51" i="6" s="1"/>
  <c r="I50" i="6"/>
  <c r="E50" i="6"/>
  <c r="G50" i="6" s="1"/>
  <c r="H50" i="6" s="1"/>
  <c r="I49" i="6"/>
  <c r="E49" i="6"/>
  <c r="G49" i="6" s="1"/>
  <c r="H49" i="6" s="1"/>
  <c r="I48" i="6"/>
  <c r="E48" i="6"/>
  <c r="G48" i="6" s="1"/>
  <c r="H48" i="6" s="1"/>
  <c r="I47" i="6"/>
  <c r="E47" i="6"/>
  <c r="G47" i="6" s="1"/>
  <c r="H47" i="6" s="1"/>
  <c r="I46" i="6"/>
  <c r="E46" i="6"/>
  <c r="G46" i="6" s="1"/>
  <c r="H46" i="6" s="1"/>
  <c r="I45" i="6"/>
  <c r="E45" i="6"/>
  <c r="G45" i="6" s="1"/>
  <c r="H45" i="6" s="1"/>
  <c r="I44" i="6"/>
  <c r="E44" i="6"/>
  <c r="G44" i="6" s="1"/>
  <c r="H44" i="6" s="1"/>
  <c r="I43" i="6"/>
  <c r="E43" i="6"/>
  <c r="G43" i="6" s="1"/>
  <c r="H43" i="6" s="1"/>
  <c r="I42" i="6"/>
  <c r="E42" i="6"/>
  <c r="G42" i="6" s="1"/>
  <c r="H42" i="6" s="1"/>
  <c r="I41" i="6"/>
  <c r="E41" i="6"/>
  <c r="G41" i="6" s="1"/>
  <c r="H41" i="6" s="1"/>
  <c r="I40" i="6"/>
  <c r="E40" i="6"/>
  <c r="G40" i="6" s="1"/>
  <c r="H40" i="6" s="1"/>
  <c r="I39" i="6"/>
  <c r="E39" i="6"/>
  <c r="G39" i="6" s="1"/>
  <c r="H39" i="6" s="1"/>
  <c r="I38" i="6"/>
  <c r="E38" i="6"/>
  <c r="G38" i="6" s="1"/>
  <c r="H38" i="6" s="1"/>
  <c r="I37" i="6"/>
  <c r="E37" i="6"/>
  <c r="G37" i="6" s="1"/>
  <c r="H37" i="6" s="1"/>
  <c r="I36" i="6"/>
  <c r="E36" i="6"/>
  <c r="G36" i="6" s="1"/>
  <c r="H36" i="6" s="1"/>
  <c r="I35" i="6"/>
  <c r="E35" i="6"/>
  <c r="G35" i="6" s="1"/>
  <c r="H35" i="6" s="1"/>
  <c r="I34" i="6"/>
  <c r="E34" i="6"/>
  <c r="G34" i="6" s="1"/>
  <c r="H34" i="6" s="1"/>
  <c r="I33" i="6"/>
  <c r="E33" i="6"/>
  <c r="G33" i="6" s="1"/>
  <c r="H33" i="6" s="1"/>
  <c r="I32" i="6"/>
  <c r="E32" i="6"/>
  <c r="G32" i="6" s="1"/>
  <c r="H32" i="6" s="1"/>
  <c r="I31" i="6"/>
  <c r="E31" i="6"/>
  <c r="G31" i="6" s="1"/>
  <c r="H31" i="6" s="1"/>
  <c r="I30" i="6"/>
  <c r="E30" i="6"/>
  <c r="G30" i="6" s="1"/>
  <c r="H30" i="6" s="1"/>
  <c r="I29" i="6"/>
  <c r="E29" i="6"/>
  <c r="G29" i="6" s="1"/>
  <c r="H29" i="6" s="1"/>
  <c r="I28" i="6"/>
  <c r="E28" i="6"/>
  <c r="G28" i="6" s="1"/>
  <c r="H28" i="6" s="1"/>
  <c r="I27" i="6"/>
  <c r="E27" i="6"/>
  <c r="G27" i="6" s="1"/>
  <c r="H27" i="6" s="1"/>
  <c r="I26" i="6"/>
  <c r="E26" i="6"/>
  <c r="G26" i="6" s="1"/>
  <c r="H26" i="6" s="1"/>
  <c r="I25" i="6"/>
  <c r="E25" i="6"/>
  <c r="G25" i="6" s="1"/>
  <c r="H25" i="6" s="1"/>
  <c r="I24" i="6"/>
  <c r="E24" i="6"/>
  <c r="G24" i="6" s="1"/>
  <c r="H24" i="6" s="1"/>
  <c r="I23" i="6"/>
  <c r="E23" i="6"/>
  <c r="G23" i="6" s="1"/>
  <c r="H23" i="6" s="1"/>
  <c r="I22" i="6"/>
  <c r="E22" i="6"/>
  <c r="G22" i="6" s="1"/>
  <c r="H22" i="6" s="1"/>
  <c r="I21" i="6"/>
  <c r="E21" i="6"/>
  <c r="G21" i="6" s="1"/>
  <c r="H21" i="6" s="1"/>
  <c r="I20" i="6"/>
  <c r="E20" i="6"/>
  <c r="G20" i="6" s="1"/>
  <c r="H20" i="6" s="1"/>
  <c r="I19" i="6"/>
  <c r="E19" i="6"/>
  <c r="G19" i="6" s="1"/>
  <c r="H19" i="6" s="1"/>
  <c r="I18" i="6"/>
  <c r="E18" i="6"/>
  <c r="G18" i="6" s="1"/>
  <c r="H18" i="6" s="1"/>
  <c r="I17" i="6"/>
  <c r="E17" i="6"/>
  <c r="G17" i="6" s="1"/>
  <c r="H17" i="6" s="1"/>
  <c r="E16" i="6"/>
  <c r="G16" i="6" s="1"/>
  <c r="H16" i="6" s="1"/>
  <c r="C150" i="6" s="1"/>
  <c r="M2" i="6" a="1"/>
  <c r="M2" i="6" s="1"/>
  <c r="L2" i="6" a="1"/>
  <c r="L2" i="6" s="1"/>
  <c r="I16" i="6" l="1"/>
  <c r="D150" i="6" s="1"/>
  <c r="B150" i="6"/>
  <c r="C139" i="6"/>
  <c r="C141" i="6"/>
  <c r="C140" i="6" l="1"/>
  <c r="F2" i="1" a="1"/>
  <c r="F2" i="1" s="1"/>
  <c r="E2" i="1" a="1"/>
  <c r="E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<sst xmlns="http://schemas.openxmlformats.org/spreadsheetml/2006/main" count="634" uniqueCount="301">
  <si>
    <t>Role</t>
  </si>
  <si>
    <t>RN</t>
  </si>
  <si>
    <t>EN</t>
  </si>
  <si>
    <t>PCW</t>
  </si>
  <si>
    <t>AIN</t>
  </si>
  <si>
    <t>Student Nurse</t>
  </si>
  <si>
    <t>Facility</t>
  </si>
  <si>
    <t>Average occupied residents</t>
  </si>
  <si>
    <t>Total DCT target (mins/res/day)</t>
  </si>
  <si>
    <t>RN target (mins/res/day)</t>
  </si>
  <si>
    <t>Days in month</t>
  </si>
  <si>
    <t>EN counted toward RN (credit factor)</t>
  </si>
  <si>
    <t>Notes</t>
  </si>
  <si>
    <t>Enter hours for the month. Use % attributable to Aged Care to exclude non-aged-care time, and % Direct Care to exclude non-direct-care activity. The sheet calculates indicative achieved minutes per resident per day for Total and RN targets.</t>
  </si>
  <si>
    <t>ID</t>
  </si>
  <si>
    <t>Total hours (all streams)</t>
  </si>
  <si>
    <t>% attributable to Aged Care</t>
  </si>
  <si>
    <t>Aged care hours</t>
  </si>
  <si>
    <t>% Direct Care</t>
  </si>
  <si>
    <t>Direct care hours</t>
  </si>
  <si>
    <t>Direct care minutes</t>
  </si>
  <si>
    <t>RN-credit minutes</t>
  </si>
  <si>
    <t>Notes (optional)</t>
  </si>
  <si>
    <t>Total direct care minutes (all eligible roles)</t>
  </si>
  <si>
    <t>Total RN-credit minutes (RN + EN credit)</t>
  </si>
  <si>
    <t>Achieved total minutes / resident / day</t>
  </si>
  <si>
    <t>Achieved RN minutes / resident / day</t>
  </si>
  <si>
    <t>Status vs total target</t>
  </si>
  <si>
    <t>Status vs RN target</t>
  </si>
  <si>
    <t>This Tool is an illustrative, optional calculator to help Multi-Purpose Services (MPS) estimate direct care minutes from routine information such as payroll, rosters or timesheets.</t>
  </si>
  <si>
    <t>Care Minutes Calculator Tool (Hours-based)</t>
  </si>
  <si>
    <t>State/Territory</t>
  </si>
  <si>
    <t>Provider</t>
  </si>
  <si>
    <t>State</t>
  </si>
  <si>
    <t>NSW</t>
  </si>
  <si>
    <t>VIC</t>
  </si>
  <si>
    <t>QLD</t>
  </si>
  <si>
    <t>WA</t>
  </si>
  <si>
    <t>SA</t>
  </si>
  <si>
    <t>TAS</t>
  </si>
  <si>
    <t>NT</t>
  </si>
  <si>
    <t>Norfolk Island Health and Residential Aged Care Service</t>
  </si>
  <si>
    <t>Far West Local Health District</t>
  </si>
  <si>
    <t>Hunter New England Local Health District</t>
  </si>
  <si>
    <t>Mid North Coast Local Health District</t>
  </si>
  <si>
    <t>Murrumbidgee Local Health District</t>
  </si>
  <si>
    <t>Nepean Blue Mountains Local Health District</t>
  </si>
  <si>
    <t>Northern NSW Local Health District</t>
  </si>
  <si>
    <t>Southern NSW Local Health District</t>
  </si>
  <si>
    <t>Western NSW Local Health District</t>
  </si>
  <si>
    <t>NT Regional Health Services</t>
  </si>
  <si>
    <t>Churches of Christ in Queensland</t>
  </si>
  <si>
    <t>Cairns and Hinterland Hospital and Health Service</t>
  </si>
  <si>
    <t>Central Queensland Hospital and Health Service</t>
  </si>
  <si>
    <t>Central West Hospital and Health Service</t>
  </si>
  <si>
    <t>Darling Downs Hospital and Health Service</t>
  </si>
  <si>
    <t>Mackay Hospital and Health Service</t>
  </si>
  <si>
    <t>North West Hospital and Health Service</t>
  </si>
  <si>
    <t>South West Hospital and Health Service</t>
  </si>
  <si>
    <t>Torres and Cape Hospital and Health Service</t>
  </si>
  <si>
    <t>Townsville Hospital and Health Service</t>
  </si>
  <si>
    <t>Wide Bay Hospital and Health Service</t>
  </si>
  <si>
    <t>Barossa Hills Fleurieu Local Health Network Incorporated</t>
  </si>
  <si>
    <t>Eyre and Far North Local Health Network Incorporated</t>
  </si>
  <si>
    <t>Flinders and Upper North Local Health Network Incorporated</t>
  </si>
  <si>
    <t>Limestone Coast Local Health Network Incorporated</t>
  </si>
  <si>
    <t>Mid-West Health &amp; Aged Care Inc</t>
  </si>
  <si>
    <t>Riverland Mallee Coorong Local Health Network Incorporated</t>
  </si>
  <si>
    <t>Yorke and Northern Local Health Network Incorporated</t>
  </si>
  <si>
    <t>Huon Eldercare Limited</t>
  </si>
  <si>
    <t>Tasmanian Health Service</t>
  </si>
  <si>
    <t>Alpine Health</t>
  </si>
  <si>
    <t>Corryong Health</t>
  </si>
  <si>
    <t>Great Ocean Road Health</t>
  </si>
  <si>
    <t>Mallee Track Health and Community Service</t>
  </si>
  <si>
    <t>Orbost Regional Health</t>
  </si>
  <si>
    <t>Robinvale District Health Services</t>
  </si>
  <si>
    <t>Timboon &amp; District Health Care Service</t>
  </si>
  <si>
    <t>WA Country Health Service</t>
  </si>
  <si>
    <t>Service</t>
  </si>
  <si>
    <t>Norfolk Island Multi-Purpose Service</t>
  </si>
  <si>
    <t>Balranald Multi-Purpose Service</t>
  </si>
  <si>
    <t>Wilcannia Multi-Purpose Service</t>
  </si>
  <si>
    <t>Barraba Multi-Purpose Service</t>
  </si>
  <si>
    <t>Bingara Multi-Purpose Service</t>
  </si>
  <si>
    <t>Boggabri Multi-Purpose Service</t>
  </si>
  <si>
    <t>Denman Multi-Purpose Service</t>
  </si>
  <si>
    <t>Emmaville Multi-Purpose Service</t>
  </si>
  <si>
    <t>Guyra Multi-Purpose Service</t>
  </si>
  <si>
    <t>Manilla Multi-Purpose Service</t>
  </si>
  <si>
    <t>Merriwa Multi-Purpose Service</t>
  </si>
  <si>
    <t>Tingha Multi-Purpose Service</t>
  </si>
  <si>
    <t>Walcha Multi-Purpose Service</t>
  </si>
  <si>
    <t>Warialda Multi-Purpose Service</t>
  </si>
  <si>
    <t>Werris Creek Multi-Purpose Service</t>
  </si>
  <si>
    <t>Dorrigo Multi-Purpose Service</t>
  </si>
  <si>
    <t>Batlow Multi-Purpose Service</t>
  </si>
  <si>
    <t>Berrigan Multi-Purpose Service</t>
  </si>
  <si>
    <t>Boorowa Multi-Purpose Service</t>
  </si>
  <si>
    <t>Coolamon Multi-Purpose Service</t>
  </si>
  <si>
    <t>Culcairn Multi-Purpose Service</t>
  </si>
  <si>
    <t>Gundagai Multi-Purpose Service</t>
  </si>
  <si>
    <t>Hay Multi-Purpose Service</t>
  </si>
  <si>
    <t>Henty Multi-Purpose Service</t>
  </si>
  <si>
    <t>Hillston Multi-Purpose Service</t>
  </si>
  <si>
    <t>Holbrook Multi-Purpose Service</t>
  </si>
  <si>
    <t>Jerilderie Multi-Purpose Service</t>
  </si>
  <si>
    <t>Junee Multi-Purpose Service</t>
  </si>
  <si>
    <t>Lake Cargelligo Multi-Purpose Service</t>
  </si>
  <si>
    <t>Lockhart Multi-Purpose Service</t>
  </si>
  <si>
    <t>Harden Multi-Purpose Service</t>
  </si>
  <si>
    <t>Tocumwal Multi-Purpose Service</t>
  </si>
  <si>
    <t>Tumbarumba Multi-Purpose Service</t>
  </si>
  <si>
    <t>Urana Multi-Purpose Service</t>
  </si>
  <si>
    <t>Portland Multi-Purpose Service</t>
  </si>
  <si>
    <t>Bonalbo Multi-Purpose Service</t>
  </si>
  <si>
    <t>Kyogle Multi-Purpose Service</t>
  </si>
  <si>
    <t>Nimbin Multi-Purpose Service</t>
  </si>
  <si>
    <t>Urbenville Multi-Purpose Service</t>
  </si>
  <si>
    <t>Bombala Multi-Purpose Service</t>
  </si>
  <si>
    <t>Braidwood Multi-Purpose Service</t>
  </si>
  <si>
    <t>Delegate Multi-Purpose Service</t>
  </si>
  <si>
    <t>Baradine Multi-Purpose Service</t>
  </si>
  <si>
    <t>Blayney Multi-Purpose Service</t>
  </si>
  <si>
    <t>Bourke Multi-Purpose Service</t>
  </si>
  <si>
    <t>Brewarrina Multi-Purpose Service</t>
  </si>
  <si>
    <t>Collarenebri Multi-Purpose Service</t>
  </si>
  <si>
    <t>Coolah Multi-Purpose Service</t>
  </si>
  <si>
    <t>Coonamble Multi-Purpose Service</t>
  </si>
  <si>
    <t>Dunedoo Multi-Purpose Service</t>
  </si>
  <si>
    <t>Eugowra Multi-Purpose Service</t>
  </si>
  <si>
    <t>Gilgandra Multi-Purpose Service</t>
  </si>
  <si>
    <t>Grenfell Multi-Purpose Service</t>
  </si>
  <si>
    <t>Gulargambone Multi-Purpose Service</t>
  </si>
  <si>
    <t>Gulgong Multi-Purpose Service</t>
  </si>
  <si>
    <t>Lightning Ridge Multi-Purpose Service</t>
  </si>
  <si>
    <t>Molong Multi-Purpose Service</t>
  </si>
  <si>
    <t>Nyngan Multi-Purpose Service</t>
  </si>
  <si>
    <t>Oberon Multi-Purpose Service</t>
  </si>
  <si>
    <t>Peak Hill Multi-Purpose Service</t>
  </si>
  <si>
    <t>Rylstone Multi-Purpose Service</t>
  </si>
  <si>
    <t>Tottenham Multi-Purpose Service</t>
  </si>
  <si>
    <t>Trangie Multi-Purpose Service</t>
  </si>
  <si>
    <t>Trundle Multi-Purpose Service</t>
  </si>
  <si>
    <t>Tullamore Multi-Purpose Service</t>
  </si>
  <si>
    <t>Walgett Multi-Purpose Service</t>
  </si>
  <si>
    <t>Warren Multi-Purpose Service</t>
  </si>
  <si>
    <t>Gove Multi-Purpose Service</t>
  </si>
  <si>
    <t>Blackall Multi-Purpose Service</t>
  </si>
  <si>
    <t>Babinda Multi-Purpose Service</t>
  </si>
  <si>
    <t>Mossman Multi-Purpose Service</t>
  </si>
  <si>
    <t>Baralaba Multi-Purpose Service</t>
  </si>
  <si>
    <t>Blackwater Multi-Purpose Service</t>
  </si>
  <si>
    <t>Mount Morgan Multi-Purpose Service</t>
  </si>
  <si>
    <t>Moura Multi-Purpose Service</t>
  </si>
  <si>
    <t>Springsure Multi-Purpose Service</t>
  </si>
  <si>
    <t>Theodore Multi-Purpose Service</t>
  </si>
  <si>
    <t>Woorabinda Multi-Purpose Service</t>
  </si>
  <si>
    <t>Alpha Multi-Purpose Service</t>
  </si>
  <si>
    <t>Barcaldine Multi-Purpose Service</t>
  </si>
  <si>
    <t>Winton Multi-Purpose Service</t>
  </si>
  <si>
    <t>Inglewood Multi-Purpose Service</t>
  </si>
  <si>
    <t>Jandowae Multi-Purpose Service</t>
  </si>
  <si>
    <t>Millmerran Multi-Purpose Service</t>
  </si>
  <si>
    <t>Texas Multi-Purpose Service</t>
  </si>
  <si>
    <t>Clermont Multi-Purpose Service</t>
  </si>
  <si>
    <t>Collinsville Multi-Purpose Service</t>
  </si>
  <si>
    <t>Cloncurry Multi-Purpose Service</t>
  </si>
  <si>
    <t>Julia Creek Multi-Purpose Service</t>
  </si>
  <si>
    <t>Augathella Multi-Purpose Service</t>
  </si>
  <si>
    <t>Cunnamulla Multi-Purpose Service</t>
  </si>
  <si>
    <t>Dirranbandi Multi-Purpose Service</t>
  </si>
  <si>
    <t>Injune Multi-Purpose Service</t>
  </si>
  <si>
    <t>Mitchell Multi-Purpose Service</t>
  </si>
  <si>
    <t>Mungindi Multi-Purpose Service</t>
  </si>
  <si>
    <t>Quilpie Multi-Purpose Service</t>
  </si>
  <si>
    <t>Surat Multi-Purpose Service</t>
  </si>
  <si>
    <t>Cooktown Multi-Purpose Service</t>
  </si>
  <si>
    <t>Weipa Multi-Purpose Service</t>
  </si>
  <si>
    <t>Hughenden Multi-Purpose Service</t>
  </si>
  <si>
    <t>Richmond Multi-Purpose Service</t>
  </si>
  <si>
    <t>Biggenden Multi-Purpose Service</t>
  </si>
  <si>
    <t>Childers Multi-Purpose Service</t>
  </si>
  <si>
    <t>Eidsvold Multi-Purpose Service</t>
  </si>
  <si>
    <t>Mundubbera Multi-Purpose Service</t>
  </si>
  <si>
    <t>Kangaroo Island Multi-Purpose Service</t>
  </si>
  <si>
    <t>Ceduna Multi-Purpose Service</t>
  </si>
  <si>
    <t>Coober Pedy Multi-Purpose Service</t>
  </si>
  <si>
    <t>Cleve Multi-Purpose Service</t>
  </si>
  <si>
    <t>Cowell Multi-Purpose Service</t>
  </si>
  <si>
    <t>Kimba Multi-Purpose Service</t>
  </si>
  <si>
    <t>Cummins Multi-Purpose Service</t>
  </si>
  <si>
    <t>Tumby Bay Multi-Purpose Service</t>
  </si>
  <si>
    <t>Oak Valley Multi-Purpose Service</t>
  </si>
  <si>
    <t>Hawker Multi-Purpose Service</t>
  </si>
  <si>
    <t>Quorn Multi-Purpose Service</t>
  </si>
  <si>
    <t>Kingston SE/Robe Multi-Purpose Service</t>
  </si>
  <si>
    <t>Penola Multi-Purpose Service</t>
  </si>
  <si>
    <t>Elliston Multi-Purpose Service</t>
  </si>
  <si>
    <t>Streaky Bay Multi-Purpose Service</t>
  </si>
  <si>
    <t>Wudinna Multi-Purpose Service</t>
  </si>
  <si>
    <t>Meningie Multi-Purpose Service</t>
  </si>
  <si>
    <t>Tailem Bend Multi-Purpose Service</t>
  </si>
  <si>
    <t>Karoonda Multi-Purpose Service</t>
  </si>
  <si>
    <t>Lameroo Multi-Purpose Service</t>
  </si>
  <si>
    <t>Pinnaroo Multi-Purpose Service</t>
  </si>
  <si>
    <t>Waikerie Multi-Purpose Service</t>
  </si>
  <si>
    <t>Burra Multi-Purpose Service</t>
  </si>
  <si>
    <t>Snowtown Multi-Purpose Service</t>
  </si>
  <si>
    <t>Crystal Brook Multi-Purpose Service</t>
  </si>
  <si>
    <t>Laura Multi-Purpose Service</t>
  </si>
  <si>
    <t>Tasman Multi-Purpose Service</t>
  </si>
  <si>
    <t>Campbell Town Multi-Purpose Service</t>
  </si>
  <si>
    <t>Beaconsfield Multi-Purpose Service</t>
  </si>
  <si>
    <t>Myrtleford Multi-Purpose Service</t>
  </si>
  <si>
    <t>Bright Multi-Purpose Service</t>
  </si>
  <si>
    <t>Mount Beauty Multi-Purpose Service</t>
  </si>
  <si>
    <t>Corryong Multi-Purpose Service</t>
  </si>
  <si>
    <t>Apollo Bay Multi-Purpose Service</t>
  </si>
  <si>
    <t>Ouyen Multi-Purpose Service</t>
  </si>
  <si>
    <t>Sea Lake Multi-Purpose Service</t>
  </si>
  <si>
    <t>Orbost Multi-Purpose Service</t>
  </si>
  <si>
    <t>Manangatang Multi-Purpose Service</t>
  </si>
  <si>
    <t>Robinvale Multi-Purpose Service</t>
  </si>
  <si>
    <t>Timboon Multi-Purpose Service</t>
  </si>
  <si>
    <t>Augusta Multi-Purpose Service</t>
  </si>
  <si>
    <t>Beverley Multi-Purpose Service</t>
  </si>
  <si>
    <t>Boyup Brook Multi-Purpose Service</t>
  </si>
  <si>
    <t>Bruce Rock Multi-Purpose Service</t>
  </si>
  <si>
    <t>Carnarvon Multi-Purpose Service</t>
  </si>
  <si>
    <t>Corrigin Multi-Purpose Service</t>
  </si>
  <si>
    <t>Dalwallinu Multi-Purpose Service</t>
  </si>
  <si>
    <t>Denmark Multi-Purpose Service</t>
  </si>
  <si>
    <t>Dongara/Mingenew/Eneabba Multi-Purpose Service</t>
  </si>
  <si>
    <t>Dumbleyung/Kukerin Multi-Purpose Service</t>
  </si>
  <si>
    <t>Exmouth Multi-Purpose Service</t>
  </si>
  <si>
    <t>Gnowangerup Multi-Purpose Service</t>
  </si>
  <si>
    <t>Goomalling Multi-Purpose Service</t>
  </si>
  <si>
    <t>Katanning Multi-Purpose Service</t>
  </si>
  <si>
    <t>Kellerberrin Multi-Purpose Service</t>
  </si>
  <si>
    <t>Kojonup Multi-Purpose Service</t>
  </si>
  <si>
    <t>Kondinin/Kulin Multi-Purpose Service</t>
  </si>
  <si>
    <t>Kununoppin Multi-Purpose Service</t>
  </si>
  <si>
    <t>Lake Grace Multi-Purpose Service</t>
  </si>
  <si>
    <t>Laverton Multi-Purpose Service</t>
  </si>
  <si>
    <t>Leonora Multi-Purpose Service</t>
  </si>
  <si>
    <t>Merredin Multi-Purpose Service</t>
  </si>
  <si>
    <t>Moora/Dandaragan Multi-Purpose Service</t>
  </si>
  <si>
    <t>Morawa/Perenjori Multi-Purpose Service</t>
  </si>
  <si>
    <t>Meekatharra Multi-Purpose Service</t>
  </si>
  <si>
    <t>Nannup Multi-Purpose Service</t>
  </si>
  <si>
    <t>Narembeen Multi-Purpose Service</t>
  </si>
  <si>
    <t>Norseman Multi-Purpose Service</t>
  </si>
  <si>
    <t>Three Springs Multi-Purpose Service</t>
  </si>
  <si>
    <t>Northampton/Kalbarri Multi-Purpose Service</t>
  </si>
  <si>
    <t>Pemberton Multi-Purpose Service</t>
  </si>
  <si>
    <t>Mount Barker Multi-Purpose Service</t>
  </si>
  <si>
    <t>Quairading Multi-Purpose Service</t>
  </si>
  <si>
    <t>Ravensthorpe Multi-Purpose Service</t>
  </si>
  <si>
    <t>Southern Cross Multi-Purpose Service</t>
  </si>
  <si>
    <t>Wongan Hills Multi-Purpose Service</t>
  </si>
  <si>
    <t>Wyalkatchem Multi-Purpose Service</t>
  </si>
  <si>
    <t>York Multi-Purpose Service</t>
  </si>
  <si>
    <t>State select List</t>
  </si>
  <si>
    <t>Service select list</t>
  </si>
  <si>
    <t>NFI</t>
  </si>
  <si>
    <t>The sheet converts hours into minutes and calculates achieved minutes per resident per day for Total direct care and RN (RN + 10% of EN by default).</t>
  </si>
  <si>
    <t>Stage Start Date</t>
  </si>
  <si>
    <t>Stage End Date</t>
  </si>
  <si>
    <t xml:space="preserve">How to use this Care Minutes Calculator Tool </t>
  </si>
  <si>
    <t xml:space="preserve">MPSP Direct Care Minutes Targets Trial  -  Care Minutes Calculator Tool </t>
  </si>
  <si>
    <t>Where used, the Calculator Tool reflects reporting for one Direct Care Trial Stage.</t>
  </si>
  <si>
    <r>
      <t>For each applicable row, in C</t>
    </r>
    <r>
      <rPr>
        <b/>
        <sz val="11"/>
        <color theme="1"/>
        <rFont val="Aptos"/>
        <family val="2"/>
      </rPr>
      <t>olumn B</t>
    </r>
    <r>
      <rPr>
        <sz val="11"/>
        <color theme="1"/>
        <rFont val="Aptos"/>
        <family val="2"/>
      </rPr>
      <t xml:space="preserve"> using the drop down list on the right side of the cell (RN, EN, PCW, AIN, Student Nurse).</t>
    </r>
  </si>
  <si>
    <r>
      <t xml:space="preserve">For each applicable row, in </t>
    </r>
    <r>
      <rPr>
        <b/>
        <sz val="11"/>
        <color theme="1"/>
        <rFont val="Aptos"/>
        <family val="2"/>
      </rPr>
      <t>Column C</t>
    </r>
    <r>
      <rPr>
        <sz val="11"/>
        <color theme="1"/>
        <rFont val="Aptos"/>
        <family val="2"/>
      </rPr>
      <t xml:space="preserve"> enter the </t>
    </r>
    <r>
      <rPr>
        <b/>
        <sz val="11"/>
        <color theme="1"/>
        <rFont val="Aptos"/>
        <family val="2"/>
      </rPr>
      <t>total paid or rostered hours</t>
    </r>
    <r>
      <rPr>
        <sz val="11"/>
        <color theme="1"/>
        <rFont val="Aptos"/>
        <family val="2"/>
      </rPr>
      <t xml:space="preserve"> for the period. </t>
    </r>
  </si>
  <si>
    <t xml:space="preserve">PLEASE DO NOT EDIT OR ADJUST THE FORMAT OR FORMULA OF THIS TEMPLATE. </t>
  </si>
  <si>
    <t>Table 1</t>
  </si>
  <si>
    <t>Table 2</t>
  </si>
  <si>
    <t>3. Staff Hours Table</t>
  </si>
  <si>
    <t>4. Summary Table</t>
  </si>
  <si>
    <t>5. Role totals  - Aged Care (optional check)</t>
  </si>
  <si>
    <r>
      <t xml:space="preserve">For each applicable row, in </t>
    </r>
    <r>
      <rPr>
        <b/>
        <sz val="11"/>
        <color theme="1"/>
        <rFont val="Aptos"/>
        <family val="2"/>
      </rPr>
      <t>Column F</t>
    </r>
    <r>
      <rPr>
        <sz val="11"/>
        <color theme="1"/>
        <rFont val="Aptos"/>
        <family val="2"/>
      </rPr>
      <t xml:space="preserve">, enter the percentage (%) of the care hours entered in Column E,  that was spent </t>
    </r>
    <r>
      <rPr>
        <b/>
        <sz val="11"/>
        <color theme="1"/>
        <rFont val="Aptos"/>
        <family val="2"/>
      </rPr>
      <t>delivering direct care</t>
    </r>
    <r>
      <rPr>
        <sz val="11"/>
        <color theme="1"/>
        <rFont val="Aptos"/>
        <family val="2"/>
      </rPr>
      <t xml:space="preserve"> (to exclude admin, education, meetings, leave etc.).
Note: Column G, H and I, automatically calculates the total direct care hours, direct care minutes and any applicable RN-credit minutes.                                                                                                                                                                                                                                                                                           For each applicable row, at Column J (Notes) enter any assumptions or explanations supporting your calculations (optional).</t>
    </r>
  </si>
  <si>
    <r>
      <rPr>
        <b/>
        <sz val="11"/>
        <color theme="1"/>
        <rFont val="Calibri"/>
        <family val="2"/>
        <scheme val="minor"/>
      </rPr>
      <t>Method to calculate the average number of residents</t>
    </r>
    <r>
      <rPr>
        <sz val="11"/>
        <color theme="1"/>
        <rFont val="Calibri"/>
        <family val="2"/>
        <scheme val="minor"/>
      </rPr>
      <t>. 1. Sum the number of residents at the MPS at the end of each month in the period. For example, for Stage 1, number of residents at the MPS as at 31 Oct. 30 Nov and 31 Dec 2026. Divide that number by the number of months e.g. 3, to determine the average number for the period of the Stage and enter that number at Cell E5.</t>
    </r>
  </si>
  <si>
    <r>
      <rPr>
        <b/>
        <sz val="11"/>
        <color theme="1"/>
        <rFont val="Calibri"/>
        <family val="2"/>
        <scheme val="minor"/>
      </rPr>
      <t>Table 4 Summary table:</t>
    </r>
    <r>
      <rPr>
        <sz val="11"/>
        <color theme="1"/>
        <rFont val="Calibri"/>
        <family val="2"/>
        <scheme val="minor"/>
      </rPr>
      <t xml:space="preserve">                                                                                                                                                                                                                                                                                                                                                                                       Shows the total amounts for both overall and RN direct care minutes. Also displays the required totals and achieved minutes together with coloured flag cells to indicate targets were or were not met in the period.</t>
    </r>
  </si>
  <si>
    <r>
      <rPr>
        <b/>
        <sz val="11"/>
        <color theme="1"/>
        <rFont val="Calibri"/>
        <family val="2"/>
        <scheme val="minor"/>
      </rPr>
      <t>Table 3 Staff hours – key fields</t>
    </r>
    <r>
      <rPr>
        <sz val="11"/>
        <color theme="1"/>
        <rFont val="Calibri"/>
        <family val="2"/>
        <scheme val="minor"/>
      </rPr>
      <t xml:space="preserve">
How should services count hours?                                                                                                                                                                                                                                                                                                                                                                   Note: The department does not prescribe how MPS should count hours. Please refer to the Care Minutes Calculator Guide for two possible approaches.                                                                                                                                                                                                                                                                           Note: Column A of the Calculator Tool contains prepopulated numbers commencing from 1 at cell A15. Each row represents a new entry on a per person/role basis. The same person could be entered on more than one row as necessary.</t>
    </r>
  </si>
  <si>
    <t>Required total minutes for the reporting period</t>
  </si>
  <si>
    <t>Required RN minutes for the reporting period</t>
  </si>
  <si>
    <t>At Cell B4 (green) Enter the correct State</t>
  </si>
  <si>
    <t>At Cell B5 (green) Enter the Registered Provider Name</t>
  </si>
  <si>
    <t>At Cell B6 (green) Enter the MPS Facility Name</t>
  </si>
  <si>
    <t>Enter the Start Date at Cell B7 for the reporting period.</t>
  </si>
  <si>
    <t>Enter the End Date at Cell B8 for the reporting period.</t>
  </si>
  <si>
    <t>Cell B9 automatically calculates the number of days in the reporting period.</t>
  </si>
  <si>
    <t>In cell E7 (blue), enter the total care minute target for a resident per day. For example for Stage 1 of the trial – enter 200. For Stage 2 – enter 215 (from 1 January 2027)</t>
  </si>
  <si>
    <t>In cell E8 (blue), enter the total care minute target for an RN per resident per day - day; for Stage 1 of the trial – enter 40. For Stage 2 – enter 44.</t>
  </si>
  <si>
    <t>In cell E9 – the EN credit factor (countered towards RN target) is 10%.</t>
  </si>
  <si>
    <r>
      <t xml:space="preserve">At Cell E6 (green) </t>
    </r>
    <r>
      <rPr>
        <b/>
        <sz val="11"/>
        <color theme="1"/>
        <rFont val="Calibri"/>
        <family val="2"/>
        <scheme val="minor"/>
      </rPr>
      <t>enter the average number of resident for at the MPS for the Stage period</t>
    </r>
    <r>
      <rPr>
        <sz val="11"/>
        <color theme="1"/>
        <rFont val="Calibri"/>
        <family val="2"/>
        <scheme val="minor"/>
      </rPr>
      <t xml:space="preserve">. </t>
    </r>
  </si>
  <si>
    <t>For further guidance please refer to the Calculator Tool User Guide available on the departments DCM web page:</t>
  </si>
  <si>
    <t>https://www.health.gov.au/our-work/multi-purpose-services-mps-program/reforms</t>
  </si>
  <si>
    <r>
      <t xml:space="preserve">For each applicable row, in </t>
    </r>
    <r>
      <rPr>
        <b/>
        <sz val="11"/>
        <color theme="1"/>
        <rFont val="Aptos"/>
        <family val="2"/>
      </rPr>
      <t>Column D</t>
    </r>
    <r>
      <rPr>
        <sz val="11"/>
        <color theme="1"/>
        <rFont val="Aptos"/>
        <family val="2"/>
      </rPr>
      <t xml:space="preserve"> enter the percentage (% ) of the hours entered in Column C that is </t>
    </r>
    <r>
      <rPr>
        <b/>
        <sz val="11"/>
        <color theme="1"/>
        <rFont val="Aptos"/>
        <family val="2"/>
      </rPr>
      <t>attributable to Aged Care</t>
    </r>
    <r>
      <rPr>
        <sz val="11"/>
        <color theme="1"/>
        <rFont val="Aptos"/>
        <family val="2"/>
      </rPr>
      <t xml:space="preserve">: Enter the percentage/proportion of hours worked that are related to residential aged care (to exclude acute, community or hospital services). Note: </t>
    </r>
    <r>
      <rPr>
        <b/>
        <sz val="11"/>
        <color theme="1"/>
        <rFont val="Aptos"/>
        <family val="2"/>
      </rPr>
      <t>Column E automatically calculates the number of aged care hours.</t>
    </r>
  </si>
  <si>
    <r>
      <rPr>
        <b/>
        <sz val="11"/>
        <color theme="1"/>
        <rFont val="Calibri"/>
        <family val="2"/>
        <scheme val="minor"/>
      </rPr>
      <t>Multi-site reporting:</t>
    </r>
    <r>
      <rPr>
        <sz val="11"/>
        <color theme="1"/>
        <rFont val="Calibri"/>
        <family val="2"/>
        <scheme val="minor"/>
      </rPr>
      <t xml:space="preserve">
1. For each MPS, follow below steps: 
•	Right-click on the Master- Calculator Tool tab at the bottom
•	Select Move or Copy Master-Calculator Tool tab
•	Tick Create a copy
•	Keep it in the same workbook
•	Rename the copied tab
2. Do not create a blank worksheet and copy/paste cells or use Paste Values. Keep the Lists worksheet in the same workbook.</t>
    </r>
  </si>
  <si>
    <r>
      <rPr>
        <b/>
        <sz val="11"/>
        <color theme="1"/>
        <rFont val="Calibri"/>
        <family val="2"/>
        <scheme val="minor"/>
      </rPr>
      <t xml:space="preserve">File Name Format:  </t>
    </r>
    <r>
      <rPr>
        <sz val="11"/>
        <color theme="1"/>
        <rFont val="Calibri"/>
        <family val="2"/>
        <scheme val="minor"/>
      </rPr>
      <t xml:space="preserve">                                                                                                                                                                                                                                                                                                                                                                                                             If using the optional Care Minutes Calculator Tool for </t>
    </r>
    <r>
      <rPr>
        <b/>
        <sz val="11"/>
        <color theme="1"/>
        <rFont val="Calibri"/>
        <family val="2"/>
        <scheme val="minor"/>
      </rPr>
      <t>Stage 1</t>
    </r>
    <r>
      <rPr>
        <sz val="11"/>
        <color theme="1"/>
        <rFont val="Calibri"/>
        <family val="2"/>
        <scheme val="minor"/>
      </rPr>
      <t xml:space="preserve"> and </t>
    </r>
    <r>
      <rPr>
        <b/>
        <sz val="11"/>
        <color theme="1"/>
        <rFont val="Calibri"/>
        <family val="2"/>
        <scheme val="minor"/>
      </rPr>
      <t>single MPS</t>
    </r>
    <r>
      <rPr>
        <sz val="11"/>
        <color theme="1"/>
        <rFont val="Calibri"/>
        <family val="2"/>
        <scheme val="minor"/>
      </rPr>
      <t xml:space="preserve"> use this standard filename format:                                                                                                                                                                                                                                                                             </t>
    </r>
    <r>
      <rPr>
        <b/>
        <sz val="11"/>
        <color theme="1"/>
        <rFont val="Calibri"/>
        <family val="2"/>
        <scheme val="minor"/>
      </rPr>
      <t xml:space="preserve">MPSP Stage 1 DCT Trial Calculator Tool &lt;Provider Name&gt; &lt;Single site&gt;.xlsx </t>
    </r>
    <r>
      <rPr>
        <sz val="11"/>
        <color theme="1"/>
        <rFont val="Calibri"/>
        <family val="2"/>
        <scheme val="minor"/>
      </rPr>
      <t xml:space="preserve">                                                                                                                                                                                                                                                                                                                     If using the Calculator Tool for </t>
    </r>
    <r>
      <rPr>
        <b/>
        <sz val="11"/>
        <color theme="1"/>
        <rFont val="Calibri"/>
        <family val="2"/>
        <scheme val="minor"/>
      </rPr>
      <t>multiple MPS</t>
    </r>
    <r>
      <rPr>
        <sz val="11"/>
        <color theme="1"/>
        <rFont val="Calibri"/>
        <family val="2"/>
        <scheme val="minor"/>
      </rPr>
      <t xml:space="preserve"> use this standard filename format</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MPSP Stage 1 DCT Trial Calculator Tool &lt;Provider Name&gt; &lt;Multi site&gt;.xlsx
</t>
    </r>
    <r>
      <rPr>
        <sz val="11"/>
        <color theme="1"/>
        <rFont val="Calibri"/>
        <family val="2"/>
        <scheme val="minor"/>
      </rPr>
      <t xml:space="preserve">If using the optional Care Minutes Calculator Tool for </t>
    </r>
    <r>
      <rPr>
        <b/>
        <sz val="11"/>
        <color theme="1"/>
        <rFont val="Calibri"/>
        <family val="2"/>
        <scheme val="minor"/>
      </rPr>
      <t>Stage 2</t>
    </r>
    <r>
      <rPr>
        <sz val="11"/>
        <color theme="1"/>
        <rFont val="Calibri"/>
        <family val="2"/>
        <scheme val="minor"/>
      </rPr>
      <t xml:space="preserve"> and </t>
    </r>
    <r>
      <rPr>
        <b/>
        <sz val="11"/>
        <color theme="1"/>
        <rFont val="Calibri"/>
        <family val="2"/>
        <scheme val="minor"/>
      </rPr>
      <t>single MPS</t>
    </r>
    <r>
      <rPr>
        <sz val="11"/>
        <color theme="1"/>
        <rFont val="Calibri"/>
        <family val="2"/>
        <scheme val="minor"/>
      </rPr>
      <t xml:space="preserve"> use this standard filename format:
</t>
    </r>
    <r>
      <rPr>
        <b/>
        <sz val="11"/>
        <color theme="1"/>
        <rFont val="Calibri"/>
        <family val="2"/>
        <scheme val="minor"/>
      </rPr>
      <t>MPSP Stage 2 DCT Trial Calculator Tool &lt;Provider Name&gt; &lt;Single site&gt;.xlsx</t>
    </r>
    <r>
      <rPr>
        <sz val="11"/>
        <color theme="1"/>
        <rFont val="Calibri"/>
        <family val="2"/>
        <scheme val="minor"/>
      </rPr>
      <t xml:space="preserve">                                                                                                                                                                                                                                                                                                                      If using the Calculator Tool for multiple MPS use this standard filename format                                                                                                                                                                                                                                                                                                                                                   </t>
    </r>
    <r>
      <rPr>
        <b/>
        <sz val="11"/>
        <color theme="1"/>
        <rFont val="Calibri"/>
        <family val="2"/>
        <scheme val="minor"/>
      </rPr>
      <t xml:space="preserve">MPSP Stage 2 DCT Trial Calculator Tool &lt;Provider Name&gt; &lt;Multi site&gt;.xlsx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</si>
</sst>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4" x14ac:knownFonts="1">
    <font>
      <sz val="11"/>
      <color theme="1"/>
      <name val="Calibri"/>
      <family val="2"/>
      <scheme val="minor"/>
    </font>
    <font>
      <b/>
      <sz val="14"/>
      <name val="Calibri"/>
      <family val="2"/>
    </font>
    <font>
      <b/>
      <sz val="11"/>
      <name val="Calibri"/>
      <family val="2"/>
    </font>
    <font>
      <b/>
      <sz val="11"/>
      <color rgb="FFFFFFFF"/>
      <name val="Calibri"/>
      <family val="2"/>
    </font>
    <font>
      <b/>
      <sz val="12"/>
      <color theme="0"/>
      <name val="Calibri"/>
      <family val="2"/>
    </font>
    <font>
      <b/>
      <sz val="11"/>
      <color theme="1"/>
      <name val="Calibri"/>
      <family val="2"/>
      <scheme val="minor"/>
    </font>
    <font>
      <sz val="8"/>
      <name val="Calibri"/>
      <family val="2"/>
      <scheme val="minor"/>
    </font>
    <font>
      <b/>
      <sz val="18"/>
      <color rgb="FFFFFFFF"/>
      <name val="Calibri"/>
      <family val="2"/>
      <scheme val="minor"/>
    </font>
    <font>
      <sz val="11"/>
      <color theme="1"/>
      <name val="Aptos"/>
      <family val="2"/>
    </font>
    <font>
      <b/>
      <sz val="11"/>
      <color theme="1"/>
      <name val="Aptos"/>
      <family val="2"/>
    </font>
    <font>
      <b/>
      <sz val="12"/>
      <color rgb="FF17365D"/>
      <name val="Calibri"/>
      <family val="2"/>
      <scheme val="minor"/>
    </font>
    <font>
      <b/>
      <sz val="12"/>
      <color theme="1"/>
      <name val="Calibri"/>
      <family val="2"/>
      <scheme val="minor"/>
    </font>
    <font>
      <b/>
      <sz val="14"/>
      <color theme="0"/>
      <name val="Calibri"/>
      <family val="2"/>
    </font>
    <font>
      <u/>
      <sz val="11"/>
      <color theme="10"/>
      <name val="Calibri"/>
      <family val="2"/>
      <scheme val="minor"/>
    </font>
  </fonts>
  <fills count="13">
    <fill>
      <patternFill patternType="none"/>
    </fill>
    <fill>
      <patternFill patternType="gray125"/>
    </fill>
    <fill>
      <patternFill patternType="solid">
        <fgColor rgb="FFD9E1F2"/>
      </patternFill>
    </fill>
    <fill>
      <patternFill patternType="solid">
        <fgColor rgb="FFF2F2F2"/>
      </patternFill>
    </fill>
    <fill>
      <patternFill patternType="solid">
        <fgColor rgb="FFFFF2CC"/>
      </patternFill>
    </fill>
    <fill>
      <patternFill patternType="solid">
        <fgColor rgb="FF1F4E79"/>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rgb="FF1F4E78"/>
        <bgColor indexed="64"/>
      </patternFill>
    </fill>
    <fill>
      <patternFill patternType="solid">
        <fgColor rgb="FFD9EDEF"/>
        <bgColor indexed="64"/>
      </patternFill>
    </fill>
  </fills>
  <borders count="16">
    <border>
      <left/>
      <right/>
      <top/>
      <bottom/>
      <diagonal/>
    </border>
    <border>
      <left style="thin">
        <color rgb="FF9E9E9E"/>
      </left>
      <right style="thin">
        <color rgb="FF9E9E9E"/>
      </right>
      <top style="thin">
        <color rgb="FF9E9E9E"/>
      </top>
      <bottom style="thin">
        <color rgb="FF9E9E9E"/>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rgb="FF9E9E9E"/>
      </top>
      <bottom style="thin">
        <color rgb="FF9E9E9E"/>
      </bottom>
      <diagonal/>
    </border>
    <border>
      <left style="medium">
        <color indexed="64"/>
      </left>
      <right style="medium">
        <color indexed="64"/>
      </right>
      <top style="thin">
        <color rgb="FF9E9E9E"/>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52">
    <xf numFmtId="0" fontId="0" fillId="0" borderId="0" xfId="0"/>
    <xf numFmtId="0" fontId="11" fillId="8" borderId="10" xfId="0" applyFont="1" applyFill="1" applyBorder="1" applyAlignment="1">
      <alignment horizontal="center"/>
    </xf>
    <xf numFmtId="0" fontId="7" fillId="11" borderId="15" xfId="0" applyFont="1" applyFill="1" applyBorder="1" applyAlignment="1">
      <alignment horizontal="center" vertical="center" wrapText="1"/>
    </xf>
    <xf numFmtId="0" fontId="10" fillId="12" borderId="14" xfId="0" applyFont="1" applyFill="1" applyBorder="1" applyAlignment="1">
      <alignment wrapText="1"/>
    </xf>
    <xf numFmtId="0" fontId="0" fillId="0" borderId="11" xfId="0" applyBorder="1" applyAlignment="1">
      <alignment vertical="top" wrapText="1"/>
    </xf>
    <xf numFmtId="0" fontId="0" fillId="0" borderId="12" xfId="0" applyBorder="1" applyAlignment="1">
      <alignment vertical="top" wrapText="1"/>
    </xf>
    <xf numFmtId="0" fontId="5" fillId="0" borderId="11" xfId="0" applyFont="1" applyBorder="1" applyAlignment="1">
      <alignment vertical="top" wrapText="1"/>
    </xf>
    <xf numFmtId="0" fontId="0" fillId="0" borderId="13" xfId="0" applyBorder="1" applyAlignment="1">
      <alignment vertical="top" wrapText="1"/>
    </xf>
    <xf numFmtId="0" fontId="5" fillId="0" borderId="12" xfId="0" applyFont="1" applyBorder="1" applyAlignment="1">
      <alignment vertical="top" wrapText="1"/>
    </xf>
    <xf numFmtId="0" fontId="8" fillId="0" borderId="12" xfId="0" applyFont="1" applyBorder="1" applyAlignment="1">
      <alignment vertical="top" wrapText="1"/>
    </xf>
    <xf numFmtId="0" fontId="8" fillId="0" borderId="13" xfId="0" applyFont="1" applyBorder="1" applyAlignment="1">
      <alignment vertical="top" wrapText="1"/>
    </xf>
    <xf numFmtId="0" fontId="0" fillId="0" borderId="10" xfId="0" applyBorder="1" applyAlignment="1">
      <alignment vertical="top" wrapText="1"/>
    </xf>
    <xf numFmtId="0" fontId="0" fillId="9" borderId="1" xfId="0" applyFill="1" applyBorder="1" applyAlignment="1" applyProtection="1">
      <alignment vertical="center"/>
      <protection locked="0"/>
    </xf>
    <xf numFmtId="0" fontId="0" fillId="0" borderId="1" xfId="0" applyBorder="1" applyAlignment="1" applyProtection="1">
      <alignment vertical="top" wrapText="1"/>
      <protection locked="0"/>
    </xf>
    <xf numFmtId="2" fontId="0" fillId="0" borderId="1" xfId="0" applyNumberFormat="1" applyBorder="1" applyAlignment="1" applyProtection="1">
      <alignment vertical="top" wrapText="1"/>
      <protection locked="0"/>
    </xf>
    <xf numFmtId="9" fontId="0" fillId="0" borderId="1" xfId="0" applyNumberFormat="1" applyBorder="1" applyAlignment="1" applyProtection="1">
      <alignment vertical="top" wrapText="1"/>
      <protection locked="0"/>
    </xf>
    <xf numFmtId="1" fontId="0" fillId="0" borderId="1" xfId="0" applyNumberFormat="1" applyBorder="1" applyAlignment="1" applyProtection="1">
      <alignment vertical="center"/>
      <protection hidden="1"/>
    </xf>
    <xf numFmtId="2" fontId="0" fillId="0" borderId="1" xfId="0" applyNumberFormat="1" applyBorder="1" applyAlignment="1" applyProtection="1">
      <alignment vertical="top" wrapText="1"/>
      <protection hidden="1"/>
    </xf>
    <xf numFmtId="1" fontId="0" fillId="0" borderId="1" xfId="0" applyNumberFormat="1" applyBorder="1" applyAlignment="1" applyProtection="1">
      <alignment vertical="top" wrapText="1"/>
      <protection hidden="1"/>
    </xf>
    <xf numFmtId="1" fontId="0" fillId="3" borderId="8" xfId="0" applyNumberFormat="1" applyFill="1" applyBorder="1" applyAlignment="1" applyProtection="1">
      <alignment vertical="center"/>
      <protection hidden="1"/>
    </xf>
    <xf numFmtId="164" fontId="0" fillId="3" borderId="8" xfId="0" applyNumberFormat="1" applyFill="1" applyBorder="1" applyAlignment="1" applyProtection="1">
      <alignment vertical="center"/>
      <protection hidden="1"/>
    </xf>
    <xf numFmtId="0" fontId="0" fillId="3" borderId="8" xfId="0" applyFill="1" applyBorder="1" applyAlignment="1" applyProtection="1">
      <alignment horizontal="right" vertical="center"/>
      <protection hidden="1"/>
    </xf>
    <xf numFmtId="0" fontId="0" fillId="3" borderId="9" xfId="0" applyFill="1" applyBorder="1" applyAlignment="1" applyProtection="1">
      <alignment horizontal="right" vertical="center"/>
      <protection hidden="1"/>
    </xf>
    <xf numFmtId="2" fontId="0" fillId="0" borderId="1" xfId="0" applyNumberFormat="1" applyBorder="1" applyAlignment="1" applyProtection="1">
      <alignment vertical="center"/>
      <protection hidden="1"/>
    </xf>
    <xf numFmtId="0" fontId="5" fillId="7" borderId="0" xfId="0" applyFont="1" applyFill="1"/>
    <xf numFmtId="0" fontId="0" fillId="0" borderId="0" xfId="0" applyProtection="1">
      <protection hidden="1"/>
    </xf>
    <xf numFmtId="0" fontId="13" fillId="0" borderId="13" xfId="1" applyBorder="1" applyAlignment="1">
      <alignment vertical="top" wrapText="1"/>
    </xf>
    <xf numFmtId="165" fontId="0" fillId="0" borderId="1" xfId="0" applyNumberFormat="1" applyBorder="1" applyAlignment="1" applyProtection="1">
      <alignment vertical="center"/>
      <protection locked="0"/>
    </xf>
    <xf numFmtId="165" fontId="0" fillId="3" borderId="1" xfId="0" applyNumberFormat="1" applyFill="1" applyBorder="1" applyAlignment="1" applyProtection="1">
      <alignment vertical="center"/>
      <protection locked="0"/>
    </xf>
    <xf numFmtId="0" fontId="0" fillId="10" borderId="1" xfId="0" applyFill="1" applyBorder="1" applyAlignment="1" applyProtection="1">
      <alignment vertical="center"/>
      <protection locked="0"/>
    </xf>
    <xf numFmtId="0" fontId="4" fillId="6" borderId="4" xfId="0" applyFont="1" applyFill="1" applyBorder="1" applyAlignment="1">
      <alignment horizontal="center"/>
    </xf>
    <xf numFmtId="0" fontId="2" fillId="2" borderId="1" xfId="0" applyFont="1" applyFill="1" applyBorder="1" applyAlignment="1">
      <alignment vertical="center"/>
    </xf>
    <xf numFmtId="9" fontId="0" fillId="3" borderId="1" xfId="0" applyNumberFormat="1" applyFill="1" applyBorder="1" applyAlignment="1">
      <alignment vertical="center"/>
    </xf>
    <xf numFmtId="0" fontId="2" fillId="2" borderId="1" xfId="0" applyFont="1" applyFill="1" applyBorder="1"/>
    <xf numFmtId="0" fontId="12" fillId="6" borderId="4" xfId="0" applyFont="1" applyFill="1" applyBorder="1" applyAlignment="1">
      <alignment horizontal="center"/>
    </xf>
    <xf numFmtId="0" fontId="3" fillId="5" borderId="1" xfId="0" applyFont="1" applyFill="1" applyBorder="1" applyAlignment="1">
      <alignment horizontal="center" vertical="center" wrapText="1"/>
    </xf>
    <xf numFmtId="0" fontId="0" fillId="0" borderId="1" xfId="0" applyBorder="1" applyAlignment="1">
      <alignment vertical="top" wrapText="1"/>
    </xf>
    <xf numFmtId="0" fontId="2" fillId="0" borderId="0" xfId="0" applyFont="1"/>
    <xf numFmtId="0" fontId="0" fillId="0" borderId="1" xfId="0" applyBorder="1" applyAlignment="1">
      <alignment vertical="center"/>
    </xf>
    <xf numFmtId="0" fontId="2" fillId="2" borderId="6" xfId="0" applyFont="1" applyFill="1" applyBorder="1" applyAlignment="1">
      <alignment horizontal="left" vertical="center"/>
    </xf>
    <xf numFmtId="0" fontId="2" fillId="2" borderId="0" xfId="0" applyFont="1" applyFill="1" applyAlignment="1">
      <alignment horizontal="left" vertical="center"/>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4" fillId="6" borderId="4" xfId="0" applyFont="1" applyFill="1" applyBorder="1" applyAlignment="1">
      <alignment horizontal="center"/>
    </xf>
    <xf numFmtId="0" fontId="4" fillId="6" borderId="2" xfId="0" applyFont="1" applyFill="1" applyBorder="1" applyAlignment="1">
      <alignment horizontal="center"/>
    </xf>
    <xf numFmtId="0" fontId="4" fillId="6" borderId="5" xfId="0" applyFont="1" applyFill="1" applyBorder="1" applyAlignment="1">
      <alignment horizontal="center"/>
    </xf>
    <xf numFmtId="0" fontId="1" fillId="0" borderId="0" xfId="0" applyFont="1"/>
    <xf numFmtId="0" fontId="0" fillId="0" borderId="0" xfId="0"/>
    <xf numFmtId="0" fontId="0" fillId="4" borderId="1" xfId="0" applyFill="1" applyBorder="1" applyAlignment="1">
      <alignment vertical="top" wrapText="1"/>
    </xf>
    <xf numFmtId="0" fontId="12" fillId="6" borderId="4" xfId="0" applyFont="1" applyFill="1" applyBorder="1" applyAlignment="1">
      <alignment horizontal="center"/>
    </xf>
    <xf numFmtId="0" fontId="12" fillId="6" borderId="2" xfId="0" applyFont="1" applyFill="1" applyBorder="1" applyAlignment="1">
      <alignment horizontal="center"/>
    </xf>
    <xf numFmtId="0" fontId="12" fillId="6" borderId="5" xfId="0" applyFont="1" applyFill="1" applyBorder="1" applyAlignment="1">
      <alignment horizontal="center"/>
    </xf>
  </cellXfs>
  <cellStyles count="2">
    <cellStyle name="Hyperlink" xfId="1" builtinId="8"/>
    <cellStyle name="Normal" xfId="0" builtinId="0"/>
  </cellStyles>
  <dxfs count="4">
    <dxf>
      <fill>
        <patternFill>
          <bgColor rgb="FF00B050"/>
        </patternFill>
      </fill>
    </dxf>
    <dxf>
      <fill>
        <patternFill>
          <bgColor rgb="FFFF0000"/>
        </patternFill>
      </fill>
    </dxf>
    <dxf>
      <fill>
        <patternFill>
          <bgColor rgb="FF92D05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health.gov.au/our-work/multi-purpose-services-mps-program/re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9"/>
  <sheetViews>
    <sheetView tabSelected="1" topLeftCell="B1" zoomScale="75" zoomScaleNormal="75" workbookViewId="0">
      <selection activeCell="B1" sqref="B1"/>
    </sheetView>
  </sheetViews>
  <sheetFormatPr defaultColWidth="0" defaultRowHeight="15" zeroHeight="1" x14ac:dyDescent="0.25"/>
  <cols>
    <col min="1" max="1" width="3.140625" hidden="1" customWidth="1"/>
    <col min="2" max="2" width="120" customWidth="1"/>
    <col min="3" max="16384" width="8.7109375" hidden="1"/>
  </cols>
  <sheetData>
    <row r="1" spans="2:2" ht="29.25" customHeight="1" thickBot="1" x14ac:dyDescent="0.3">
      <c r="B1" s="1" t="s">
        <v>274</v>
      </c>
    </row>
    <row r="2" spans="2:2" ht="29.25" customHeight="1" x14ac:dyDescent="0.25">
      <c r="B2" s="2" t="s">
        <v>270</v>
      </c>
    </row>
    <row r="3" spans="2:2" ht="21" customHeight="1" thickBot="1" x14ac:dyDescent="0.3">
      <c r="B3" s="3" t="s">
        <v>269</v>
      </c>
    </row>
    <row r="4" spans="2:2" ht="36.75" customHeight="1" x14ac:dyDescent="0.25">
      <c r="B4" s="4" t="s">
        <v>29</v>
      </c>
    </row>
    <row r="5" spans="2:2" ht="36" customHeight="1" x14ac:dyDescent="0.25">
      <c r="B5" s="5" t="s">
        <v>266</v>
      </c>
    </row>
    <row r="6" spans="2:2" ht="15.75" thickBot="1" x14ac:dyDescent="0.3">
      <c r="B6" s="5" t="s">
        <v>271</v>
      </c>
    </row>
    <row r="7" spans="2:2" x14ac:dyDescent="0.25">
      <c r="B7" s="6" t="s">
        <v>275</v>
      </c>
    </row>
    <row r="8" spans="2:2" x14ac:dyDescent="0.25">
      <c r="B8" s="5" t="s">
        <v>286</v>
      </c>
    </row>
    <row r="9" spans="2:2" x14ac:dyDescent="0.25">
      <c r="B9" s="5" t="s">
        <v>287</v>
      </c>
    </row>
    <row r="10" spans="2:2" x14ac:dyDescent="0.25">
      <c r="B10" s="5" t="s">
        <v>288</v>
      </c>
    </row>
    <row r="11" spans="2:2" x14ac:dyDescent="0.25">
      <c r="B11" s="5" t="s">
        <v>289</v>
      </c>
    </row>
    <row r="12" spans="2:2" x14ac:dyDescent="0.25">
      <c r="B12" s="5" t="s">
        <v>290</v>
      </c>
    </row>
    <row r="13" spans="2:2" ht="15.75" thickBot="1" x14ac:dyDescent="0.3">
      <c r="B13" s="7" t="s">
        <v>291</v>
      </c>
    </row>
    <row r="14" spans="2:2" x14ac:dyDescent="0.25">
      <c r="B14" s="8" t="s">
        <v>276</v>
      </c>
    </row>
    <row r="15" spans="2:2" x14ac:dyDescent="0.25">
      <c r="B15" s="5" t="s">
        <v>295</v>
      </c>
    </row>
    <row r="16" spans="2:2" ht="53.25" customHeight="1" x14ac:dyDescent="0.25">
      <c r="B16" s="5" t="s">
        <v>281</v>
      </c>
    </row>
    <row r="17" spans="2:2" ht="33.75" customHeight="1" x14ac:dyDescent="0.25">
      <c r="B17" s="5" t="s">
        <v>292</v>
      </c>
    </row>
    <row r="18" spans="2:2" ht="36" customHeight="1" x14ac:dyDescent="0.25">
      <c r="B18" s="9" t="s">
        <v>293</v>
      </c>
    </row>
    <row r="19" spans="2:2" ht="19.5" customHeight="1" thickBot="1" x14ac:dyDescent="0.3">
      <c r="B19" s="9" t="s">
        <v>294</v>
      </c>
    </row>
    <row r="20" spans="2:2" ht="100.5" customHeight="1" x14ac:dyDescent="0.25">
      <c r="B20" s="4" t="s">
        <v>283</v>
      </c>
    </row>
    <row r="21" spans="2:2" ht="24.75" customHeight="1" x14ac:dyDescent="0.25">
      <c r="B21" s="9" t="s">
        <v>272</v>
      </c>
    </row>
    <row r="22" spans="2:2" ht="22.5" customHeight="1" x14ac:dyDescent="0.25">
      <c r="B22" s="9" t="s">
        <v>273</v>
      </c>
    </row>
    <row r="23" spans="2:2" ht="51.75" customHeight="1" x14ac:dyDescent="0.25">
      <c r="B23" s="9" t="s">
        <v>298</v>
      </c>
    </row>
    <row r="24" spans="2:2" ht="82.5" customHeight="1" thickBot="1" x14ac:dyDescent="0.3">
      <c r="B24" s="10" t="s">
        <v>280</v>
      </c>
    </row>
    <row r="25" spans="2:2" ht="57" customHeight="1" thickBot="1" x14ac:dyDescent="0.3">
      <c r="B25" s="5" t="s">
        <v>282</v>
      </c>
    </row>
    <row r="26" spans="2:2" ht="15.6" customHeight="1" x14ac:dyDescent="0.25">
      <c r="B26" s="4" t="s">
        <v>296</v>
      </c>
    </row>
    <row r="27" spans="2:2" ht="17.45" customHeight="1" thickBot="1" x14ac:dyDescent="0.3">
      <c r="B27" s="26" t="s">
        <v>297</v>
      </c>
    </row>
    <row r="28" spans="2:2" ht="145.5" customHeight="1" thickBot="1" x14ac:dyDescent="0.3">
      <c r="B28" s="7" t="s">
        <v>300</v>
      </c>
    </row>
    <row r="29" spans="2:2" ht="120.75" thickBot="1" x14ac:dyDescent="0.3">
      <c r="B29" s="11" t="s">
        <v>299</v>
      </c>
    </row>
  </sheetData>
  <phoneticPr fontId="6" type="noConversion"/>
  <hyperlinks>
    <hyperlink ref="B27" r:id="rId1" xr:uid="{3BA4C2AF-1D75-4EB0-8B93-847A701AF4CE}"/>
  </hyperlinks>
  <pageMargins left="0.75" right="0.75" top="1" bottom="1" header="0.5" footer="0.5"/>
  <headerFooter>
    <oddHeader>&amp;C&amp;"Aptos"&amp;12&amp;KFF0000 OFFICIAL&amp;1#_x000D_</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A63D7-1B6B-4003-AD12-A32BBE737287}">
  <dimension ref="A1:M154"/>
  <sheetViews>
    <sheetView zoomScaleNormal="100" workbookViewId="0">
      <pane ySplit="15" topLeftCell="A16" activePane="bottomLeft" state="frozen"/>
      <selection pane="bottomLeft" activeCell="B11" sqref="B11:J12"/>
    </sheetView>
  </sheetViews>
  <sheetFormatPr defaultRowHeight="15" x14ac:dyDescent="0.25"/>
  <cols>
    <col min="1" max="1" width="23.7109375" customWidth="1"/>
    <col min="2" max="2" width="33.42578125" customWidth="1"/>
    <col min="3" max="3" width="20" customWidth="1"/>
    <col min="4" max="4" width="32.28515625" customWidth="1"/>
    <col min="5" max="5" width="16" customWidth="1"/>
    <col min="6" max="6" width="18" customWidth="1"/>
    <col min="7" max="8" width="16" customWidth="1"/>
    <col min="9" max="10" width="18" customWidth="1"/>
    <col min="12" max="16" width="0" hidden="1" customWidth="1"/>
  </cols>
  <sheetData>
    <row r="1" spans="1:13" ht="18.75" x14ac:dyDescent="0.3">
      <c r="A1" s="46" t="s">
        <v>30</v>
      </c>
      <c r="B1" s="47"/>
      <c r="C1" s="47"/>
      <c r="D1" s="47"/>
      <c r="E1" s="47"/>
      <c r="F1" s="47"/>
      <c r="G1" s="47"/>
      <c r="H1" s="47"/>
      <c r="I1" s="47"/>
      <c r="J1" s="47"/>
    </row>
    <row r="2" spans="1:13" ht="15.75" thickBot="1" x14ac:dyDescent="0.3">
      <c r="L2" t="str" cm="1">
        <f t="array" ref="L2">_xlfn._xlws.SORT(_xlfn.UNIQUE(_xlfn._xlws.FILTER(Lists!$C$2:$C$184,Lists!$B$2:$B$184=$B$4,"")))</f>
        <v/>
      </c>
      <c r="M2" t="str" cm="1">
        <f t="array" ref="M2">_xlfn._xlws.SORT(_xlfn.UNIQUE(_xlfn._xlws.FILTER(Lists!$D$2:$D$184,Lists!$C$2:$C$184=$B$5,"")))</f>
        <v/>
      </c>
    </row>
    <row r="3" spans="1:13" ht="15.75" x14ac:dyDescent="0.25">
      <c r="A3" s="43" t="s">
        <v>275</v>
      </c>
      <c r="B3" s="44"/>
    </row>
    <row r="4" spans="1:13" ht="15.75" thickBot="1" x14ac:dyDescent="0.3">
      <c r="A4" s="31" t="s">
        <v>31</v>
      </c>
      <c r="B4" s="12"/>
    </row>
    <row r="5" spans="1:13" ht="15.75" x14ac:dyDescent="0.25">
      <c r="A5" s="31" t="s">
        <v>32</v>
      </c>
      <c r="B5" s="12"/>
      <c r="D5" s="43" t="s">
        <v>276</v>
      </c>
      <c r="E5" s="44"/>
    </row>
    <row r="6" spans="1:13" x14ac:dyDescent="0.25">
      <c r="A6" s="31" t="s">
        <v>6</v>
      </c>
      <c r="B6" s="12"/>
      <c r="D6" s="31" t="s">
        <v>7</v>
      </c>
      <c r="E6" s="12"/>
    </row>
    <row r="7" spans="1:13" x14ac:dyDescent="0.25">
      <c r="A7" s="31" t="s">
        <v>267</v>
      </c>
      <c r="B7" s="28"/>
      <c r="D7" s="31" t="s">
        <v>8</v>
      </c>
      <c r="E7" s="29"/>
    </row>
    <row r="8" spans="1:13" x14ac:dyDescent="0.25">
      <c r="A8" s="31" t="s">
        <v>268</v>
      </c>
      <c r="B8" s="27"/>
      <c r="D8" s="31" t="s">
        <v>9</v>
      </c>
      <c r="E8" s="29"/>
    </row>
    <row r="9" spans="1:13" x14ac:dyDescent="0.25">
      <c r="A9" s="31" t="s">
        <v>10</v>
      </c>
      <c r="B9" s="16" t="str">
        <f>IF(OR(B7="",B8="",B8&lt;B7),"",B8-B7+1)</f>
        <v/>
      </c>
      <c r="D9" s="31" t="s">
        <v>11</v>
      </c>
      <c r="E9" s="32">
        <v>0.1</v>
      </c>
    </row>
    <row r="11" spans="1:13" ht="25.5" customHeight="1" x14ac:dyDescent="0.25">
      <c r="A11" s="33" t="s">
        <v>12</v>
      </c>
      <c r="B11" s="48" t="s">
        <v>13</v>
      </c>
      <c r="C11" s="47"/>
      <c r="D11" s="47"/>
      <c r="E11" s="47"/>
      <c r="F11" s="47"/>
      <c r="G11" s="47"/>
      <c r="H11" s="47"/>
      <c r="I11" s="47"/>
      <c r="J11" s="47"/>
    </row>
    <row r="12" spans="1:13" x14ac:dyDescent="0.25">
      <c r="B12" s="47"/>
      <c r="C12" s="47"/>
      <c r="D12" s="47"/>
      <c r="E12" s="47"/>
      <c r="F12" s="47"/>
      <c r="G12" s="47"/>
      <c r="H12" s="47"/>
      <c r="I12" s="47"/>
      <c r="J12" s="47"/>
    </row>
    <row r="13" spans="1:13" ht="15.75" thickBot="1" x14ac:dyDescent="0.3"/>
    <row r="14" spans="1:13" ht="18.75" x14ac:dyDescent="0.3">
      <c r="A14" s="43" t="s">
        <v>277</v>
      </c>
      <c r="B14" s="44"/>
      <c r="C14" s="45"/>
      <c r="D14" s="49"/>
      <c r="E14" s="50"/>
      <c r="F14" s="51"/>
      <c r="G14" s="49"/>
      <c r="H14" s="50"/>
      <c r="I14" s="51"/>
      <c r="J14" s="34"/>
    </row>
    <row r="15" spans="1:13" ht="30" x14ac:dyDescent="0.25">
      <c r="A15" s="35" t="s">
        <v>14</v>
      </c>
      <c r="B15" s="35" t="s">
        <v>0</v>
      </c>
      <c r="C15" s="35" t="s">
        <v>15</v>
      </c>
      <c r="D15" s="35" t="s">
        <v>16</v>
      </c>
      <c r="E15" s="35" t="s">
        <v>17</v>
      </c>
      <c r="F15" s="35" t="s">
        <v>18</v>
      </c>
      <c r="G15" s="35" t="s">
        <v>19</v>
      </c>
      <c r="H15" s="35" t="s">
        <v>20</v>
      </c>
      <c r="I15" s="35" t="s">
        <v>21</v>
      </c>
      <c r="J15" s="35" t="s">
        <v>22</v>
      </c>
    </row>
    <row r="16" spans="1:13" x14ac:dyDescent="0.25">
      <c r="A16" s="36">
        <v>1</v>
      </c>
      <c r="B16" s="13"/>
      <c r="C16" s="14">
        <v>0</v>
      </c>
      <c r="D16" s="15"/>
      <c r="E16" s="17">
        <f>IF(OR(COUNTIF(Lists!$A$2:$A$6,B16)=0,NOT(ISNUMBER(C16)),C16&lt;0,C16&gt;1000000,NOT(ISNUMBER(D16)),D16&lt;0,D16&gt;1),0,C16*D16)</f>
        <v>0</v>
      </c>
      <c r="F16" s="15"/>
      <c r="G16" s="17">
        <f>IF(OR(E16=0,NOT(ISNUMBER(F16)),F16&lt;0,F16&gt;1),0,E16*F16)</f>
        <v>0</v>
      </c>
      <c r="H16" s="18">
        <f>G16*60</f>
        <v>0</v>
      </c>
      <c r="I16" s="18">
        <f t="shared" ref="I16:I79" si="0">IF(B16="RN",H16,IF(B16="EN",H16*$E$9,0))</f>
        <v>0</v>
      </c>
      <c r="J16" s="13"/>
    </row>
    <row r="17" spans="1:10" x14ac:dyDescent="0.25">
      <c r="A17" s="36">
        <v>2</v>
      </c>
      <c r="B17" s="13"/>
      <c r="C17" s="14">
        <v>0</v>
      </c>
      <c r="D17" s="15"/>
      <c r="E17" s="17">
        <f>IF(OR(COUNTIF(Lists!$A$2:$A$6,B17)=0,NOT(ISNUMBER(C17)),C17&lt;0,C17&gt;1000000,NOT(ISNUMBER(D17)),D17&lt;0,D17&gt;1),0,C17*D17)</f>
        <v>0</v>
      </c>
      <c r="F17" s="15"/>
      <c r="G17" s="17">
        <f t="shared" ref="G17:G80" si="1">IF(OR(E17=0,NOT(ISNUMBER(F17)),F17&lt;0,F17&gt;1),0,E17*F17)</f>
        <v>0</v>
      </c>
      <c r="H17" s="18">
        <f t="shared" ref="H17:H80" si="2">G17*60</f>
        <v>0</v>
      </c>
      <c r="I17" s="18">
        <f t="shared" si="0"/>
        <v>0</v>
      </c>
      <c r="J17" s="13"/>
    </row>
    <row r="18" spans="1:10" x14ac:dyDescent="0.25">
      <c r="A18" s="36">
        <v>3</v>
      </c>
      <c r="B18" s="13"/>
      <c r="C18" s="14">
        <v>0</v>
      </c>
      <c r="D18" s="15"/>
      <c r="E18" s="17">
        <f>IF(OR(COUNTIF(Lists!$A$2:$A$6,B18)=0,NOT(ISNUMBER(C18)),C18&lt;0,C18&gt;1000000,NOT(ISNUMBER(D18)),D18&lt;0,D18&gt;1),0,C18*D18)</f>
        <v>0</v>
      </c>
      <c r="F18" s="15"/>
      <c r="G18" s="17">
        <f t="shared" si="1"/>
        <v>0</v>
      </c>
      <c r="H18" s="18">
        <f t="shared" si="2"/>
        <v>0</v>
      </c>
      <c r="I18" s="18">
        <f t="shared" si="0"/>
        <v>0</v>
      </c>
      <c r="J18" s="13"/>
    </row>
    <row r="19" spans="1:10" x14ac:dyDescent="0.25">
      <c r="A19" s="36">
        <v>4</v>
      </c>
      <c r="B19" s="13"/>
      <c r="C19" s="14">
        <v>0</v>
      </c>
      <c r="D19" s="15"/>
      <c r="E19" s="17">
        <f>IF(OR(COUNTIF(Lists!$A$2:$A$6,B19)=0,NOT(ISNUMBER(C19)),C19&lt;0,C19&gt;1000000,NOT(ISNUMBER(D19)),D19&lt;0,D19&gt;1),0,C19*D19)</f>
        <v>0</v>
      </c>
      <c r="F19" s="15"/>
      <c r="G19" s="17">
        <f t="shared" si="1"/>
        <v>0</v>
      </c>
      <c r="H19" s="18">
        <f t="shared" si="2"/>
        <v>0</v>
      </c>
      <c r="I19" s="18">
        <f t="shared" si="0"/>
        <v>0</v>
      </c>
      <c r="J19" s="13"/>
    </row>
    <row r="20" spans="1:10" x14ac:dyDescent="0.25">
      <c r="A20" s="36">
        <v>5</v>
      </c>
      <c r="B20" s="13"/>
      <c r="C20" s="14">
        <v>0</v>
      </c>
      <c r="D20" s="15"/>
      <c r="E20" s="17">
        <f>IF(OR(COUNTIF(Lists!$A$2:$A$6,B20)=0,NOT(ISNUMBER(C20)),C20&lt;0,C20&gt;1000000,NOT(ISNUMBER(D20)),D20&lt;0,D20&gt;1),0,C20*D20)</f>
        <v>0</v>
      </c>
      <c r="F20" s="15"/>
      <c r="G20" s="17">
        <f t="shared" si="1"/>
        <v>0</v>
      </c>
      <c r="H20" s="18">
        <f t="shared" si="2"/>
        <v>0</v>
      </c>
      <c r="I20" s="18">
        <f t="shared" si="0"/>
        <v>0</v>
      </c>
      <c r="J20" s="13"/>
    </row>
    <row r="21" spans="1:10" x14ac:dyDescent="0.25">
      <c r="A21" s="36">
        <v>6</v>
      </c>
      <c r="B21" s="13"/>
      <c r="C21" s="14">
        <v>0</v>
      </c>
      <c r="D21" s="15"/>
      <c r="E21" s="17">
        <f>IF(OR(COUNTIF(Lists!$A$2:$A$6,B21)=0,NOT(ISNUMBER(C21)),C21&lt;0,C21&gt;1000000,NOT(ISNUMBER(D21)),D21&lt;0,D21&gt;1),0,C21*D21)</f>
        <v>0</v>
      </c>
      <c r="F21" s="15"/>
      <c r="G21" s="17">
        <f t="shared" si="1"/>
        <v>0</v>
      </c>
      <c r="H21" s="18">
        <f t="shared" si="2"/>
        <v>0</v>
      </c>
      <c r="I21" s="18">
        <f t="shared" si="0"/>
        <v>0</v>
      </c>
      <c r="J21" s="13"/>
    </row>
    <row r="22" spans="1:10" x14ac:dyDescent="0.25">
      <c r="A22" s="36">
        <v>7</v>
      </c>
      <c r="B22" s="13"/>
      <c r="C22" s="14">
        <v>0</v>
      </c>
      <c r="D22" s="15"/>
      <c r="E22" s="17">
        <f>IF(OR(COUNTIF(Lists!$A$2:$A$6,B22)=0,NOT(ISNUMBER(C22)),C22&lt;0,C22&gt;1000000,NOT(ISNUMBER(D22)),D22&lt;0,D22&gt;1),0,C22*D22)</f>
        <v>0</v>
      </c>
      <c r="F22" s="15"/>
      <c r="G22" s="17">
        <f t="shared" si="1"/>
        <v>0</v>
      </c>
      <c r="H22" s="18">
        <f t="shared" si="2"/>
        <v>0</v>
      </c>
      <c r="I22" s="18">
        <f t="shared" si="0"/>
        <v>0</v>
      </c>
      <c r="J22" s="13"/>
    </row>
    <row r="23" spans="1:10" x14ac:dyDescent="0.25">
      <c r="A23" s="36">
        <v>8</v>
      </c>
      <c r="B23" s="13"/>
      <c r="C23" s="14">
        <v>0</v>
      </c>
      <c r="D23" s="15"/>
      <c r="E23" s="17">
        <f>IF(OR(COUNTIF(Lists!$A$2:$A$6,B23)=0,NOT(ISNUMBER(C23)),C23&lt;0,C23&gt;1000000,NOT(ISNUMBER(D23)),D23&lt;0,D23&gt;1),0,C23*D23)</f>
        <v>0</v>
      </c>
      <c r="F23" s="15"/>
      <c r="G23" s="17">
        <f t="shared" si="1"/>
        <v>0</v>
      </c>
      <c r="H23" s="18">
        <f t="shared" si="2"/>
        <v>0</v>
      </c>
      <c r="I23" s="18">
        <f t="shared" si="0"/>
        <v>0</v>
      </c>
      <c r="J23" s="13"/>
    </row>
    <row r="24" spans="1:10" x14ac:dyDescent="0.25">
      <c r="A24" s="36">
        <v>9</v>
      </c>
      <c r="B24" s="13"/>
      <c r="C24" s="14">
        <v>0</v>
      </c>
      <c r="D24" s="15"/>
      <c r="E24" s="17">
        <f>IF(OR(COUNTIF(Lists!$A$2:$A$6,B24)=0,NOT(ISNUMBER(C24)),C24&lt;0,C24&gt;1000000,NOT(ISNUMBER(D24)),D24&lt;0,D24&gt;1),0,C24*D24)</f>
        <v>0</v>
      </c>
      <c r="F24" s="15"/>
      <c r="G24" s="17">
        <f t="shared" si="1"/>
        <v>0</v>
      </c>
      <c r="H24" s="18">
        <f t="shared" si="2"/>
        <v>0</v>
      </c>
      <c r="I24" s="18">
        <f t="shared" si="0"/>
        <v>0</v>
      </c>
      <c r="J24" s="13"/>
    </row>
    <row r="25" spans="1:10" x14ac:dyDescent="0.25">
      <c r="A25" s="36">
        <v>10</v>
      </c>
      <c r="B25" s="13"/>
      <c r="C25" s="14">
        <v>0</v>
      </c>
      <c r="D25" s="15"/>
      <c r="E25" s="17">
        <f>IF(OR(COUNTIF(Lists!$A$2:$A$6,B25)=0,NOT(ISNUMBER(C25)),C25&lt;0,C25&gt;1000000,NOT(ISNUMBER(D25)),D25&lt;0,D25&gt;1),0,C25*D25)</f>
        <v>0</v>
      </c>
      <c r="F25" s="15"/>
      <c r="G25" s="17">
        <f t="shared" si="1"/>
        <v>0</v>
      </c>
      <c r="H25" s="18">
        <f t="shared" si="2"/>
        <v>0</v>
      </c>
      <c r="I25" s="18">
        <f t="shared" si="0"/>
        <v>0</v>
      </c>
      <c r="J25" s="13"/>
    </row>
    <row r="26" spans="1:10" x14ac:dyDescent="0.25">
      <c r="A26" s="36">
        <v>11</v>
      </c>
      <c r="B26" s="13"/>
      <c r="C26" s="14">
        <v>0</v>
      </c>
      <c r="D26" s="15"/>
      <c r="E26" s="17">
        <f>IF(OR(COUNTIF(Lists!$A$2:$A$6,B26)=0,NOT(ISNUMBER(C26)),C26&lt;0,C26&gt;1000000,NOT(ISNUMBER(D26)),D26&lt;0,D26&gt;1),0,C26*D26)</f>
        <v>0</v>
      </c>
      <c r="F26" s="15"/>
      <c r="G26" s="17">
        <f t="shared" si="1"/>
        <v>0</v>
      </c>
      <c r="H26" s="18">
        <f t="shared" si="2"/>
        <v>0</v>
      </c>
      <c r="I26" s="18">
        <f t="shared" si="0"/>
        <v>0</v>
      </c>
      <c r="J26" s="13"/>
    </row>
    <row r="27" spans="1:10" x14ac:dyDescent="0.25">
      <c r="A27" s="36">
        <v>11</v>
      </c>
      <c r="B27" s="13"/>
      <c r="C27" s="14">
        <v>0</v>
      </c>
      <c r="D27" s="15"/>
      <c r="E27" s="17">
        <f>IF(OR(COUNTIF(Lists!$A$2:$A$6,B27)=0,NOT(ISNUMBER(C27)),C27&lt;0,C27&gt;1000000,NOT(ISNUMBER(D27)),D27&lt;0,D27&gt;1),0,C27*D27)</f>
        <v>0</v>
      </c>
      <c r="F27" s="15"/>
      <c r="G27" s="17">
        <f t="shared" si="1"/>
        <v>0</v>
      </c>
      <c r="H27" s="18">
        <f t="shared" si="2"/>
        <v>0</v>
      </c>
      <c r="I27" s="18">
        <f t="shared" si="0"/>
        <v>0</v>
      </c>
      <c r="J27" s="13"/>
    </row>
    <row r="28" spans="1:10" x14ac:dyDescent="0.25">
      <c r="A28" s="36">
        <v>12</v>
      </c>
      <c r="B28" s="13"/>
      <c r="C28" s="14">
        <v>0</v>
      </c>
      <c r="D28" s="15"/>
      <c r="E28" s="17">
        <f>IF(OR(COUNTIF(Lists!$A$2:$A$6,B28)=0,NOT(ISNUMBER(C28)),C28&lt;0,C28&gt;1000000,NOT(ISNUMBER(D28)),D28&lt;0,D28&gt;1),0,C28*D28)</f>
        <v>0</v>
      </c>
      <c r="F28" s="15"/>
      <c r="G28" s="17">
        <f t="shared" si="1"/>
        <v>0</v>
      </c>
      <c r="H28" s="18">
        <f t="shared" si="2"/>
        <v>0</v>
      </c>
      <c r="I28" s="18">
        <f t="shared" si="0"/>
        <v>0</v>
      </c>
      <c r="J28" s="13"/>
    </row>
    <row r="29" spans="1:10" hidden="1" x14ac:dyDescent="0.25">
      <c r="A29" s="36">
        <v>13</v>
      </c>
      <c r="B29" s="13"/>
      <c r="C29" s="14">
        <v>0</v>
      </c>
      <c r="D29" s="15"/>
      <c r="E29" s="17">
        <f>IF(OR(COUNTIF(Lists!$A$2:$A$6,B29)=0,NOT(ISNUMBER(C29)),C29&lt;0,C29&gt;1000000,NOT(ISNUMBER(D29)),D29&lt;0,D29&gt;1),0,C29*D29)</f>
        <v>0</v>
      </c>
      <c r="F29" s="15"/>
      <c r="G29" s="17">
        <f t="shared" si="1"/>
        <v>0</v>
      </c>
      <c r="H29" s="18">
        <f t="shared" si="2"/>
        <v>0</v>
      </c>
      <c r="I29" s="18">
        <f t="shared" si="0"/>
        <v>0</v>
      </c>
      <c r="J29" s="13"/>
    </row>
    <row r="30" spans="1:10" x14ac:dyDescent="0.25">
      <c r="A30" s="36">
        <v>14</v>
      </c>
      <c r="B30" s="13"/>
      <c r="C30" s="14">
        <v>0</v>
      </c>
      <c r="D30" s="15"/>
      <c r="E30" s="17">
        <f>IF(OR(COUNTIF(Lists!$A$2:$A$6,B30)=0,NOT(ISNUMBER(C30)),C30&lt;0,C30&gt;1000000,NOT(ISNUMBER(D30)),D30&lt;0,D30&gt;1),0,C30*D30)</f>
        <v>0</v>
      </c>
      <c r="F30" s="15"/>
      <c r="G30" s="17">
        <f t="shared" si="1"/>
        <v>0</v>
      </c>
      <c r="H30" s="18">
        <f t="shared" si="2"/>
        <v>0</v>
      </c>
      <c r="I30" s="18">
        <f t="shared" si="0"/>
        <v>0</v>
      </c>
      <c r="J30" s="13"/>
    </row>
    <row r="31" spans="1:10" x14ac:dyDescent="0.25">
      <c r="A31" s="36">
        <v>15</v>
      </c>
      <c r="B31" s="13"/>
      <c r="C31" s="14">
        <v>0</v>
      </c>
      <c r="D31" s="15"/>
      <c r="E31" s="17">
        <f>IF(OR(COUNTIF(Lists!$A$2:$A$6,B31)=0,NOT(ISNUMBER(C31)),C31&lt;0,C31&gt;1000000,NOT(ISNUMBER(D31)),D31&lt;0,D31&gt;1),0,C31*D31)</f>
        <v>0</v>
      </c>
      <c r="F31" s="15"/>
      <c r="G31" s="17">
        <f t="shared" si="1"/>
        <v>0</v>
      </c>
      <c r="H31" s="18">
        <f t="shared" si="2"/>
        <v>0</v>
      </c>
      <c r="I31" s="18">
        <f t="shared" si="0"/>
        <v>0</v>
      </c>
      <c r="J31" s="13"/>
    </row>
    <row r="32" spans="1:10" x14ac:dyDescent="0.25">
      <c r="A32" s="36">
        <v>16</v>
      </c>
      <c r="B32" s="13"/>
      <c r="C32" s="14">
        <v>0</v>
      </c>
      <c r="D32" s="15"/>
      <c r="E32" s="17">
        <f>IF(OR(COUNTIF(Lists!$A$2:$A$6,B32)=0,NOT(ISNUMBER(C32)),C32&lt;0,C32&gt;1000000,NOT(ISNUMBER(D32)),D32&lt;0,D32&gt;1),0,C32*D32)</f>
        <v>0</v>
      </c>
      <c r="F32" s="15"/>
      <c r="G32" s="17">
        <f t="shared" si="1"/>
        <v>0</v>
      </c>
      <c r="H32" s="18">
        <f t="shared" si="2"/>
        <v>0</v>
      </c>
      <c r="I32" s="18">
        <f t="shared" si="0"/>
        <v>0</v>
      </c>
      <c r="J32" s="13"/>
    </row>
    <row r="33" spans="1:10" x14ac:dyDescent="0.25">
      <c r="A33" s="36">
        <v>17</v>
      </c>
      <c r="B33" s="13"/>
      <c r="C33" s="14">
        <v>0</v>
      </c>
      <c r="D33" s="15"/>
      <c r="E33" s="17">
        <f>IF(OR(COUNTIF(Lists!$A$2:$A$6,B33)=0,NOT(ISNUMBER(C33)),C33&lt;0,C33&gt;1000000,NOT(ISNUMBER(D33)),D33&lt;0,D33&gt;1),0,C33*D33)</f>
        <v>0</v>
      </c>
      <c r="F33" s="15"/>
      <c r="G33" s="17">
        <f t="shared" si="1"/>
        <v>0</v>
      </c>
      <c r="H33" s="18">
        <f t="shared" si="2"/>
        <v>0</v>
      </c>
      <c r="I33" s="18">
        <f t="shared" si="0"/>
        <v>0</v>
      </c>
      <c r="J33" s="13"/>
    </row>
    <row r="34" spans="1:10" hidden="1" x14ac:dyDescent="0.25">
      <c r="A34" s="36">
        <v>18</v>
      </c>
      <c r="B34" s="13"/>
      <c r="C34" s="14"/>
      <c r="D34" s="15"/>
      <c r="E34" s="17">
        <f>IF(OR(COUNTIF(Lists!$A$2:$A$6,B34)=0,NOT(ISNUMBER(C34)),C34&lt;0,C34&gt;1000000,NOT(ISNUMBER(D34)),D34&lt;0,D34&gt;1),0,C34*D34)</f>
        <v>0</v>
      </c>
      <c r="F34" s="15"/>
      <c r="G34" s="17">
        <f t="shared" si="1"/>
        <v>0</v>
      </c>
      <c r="H34" s="18">
        <f t="shared" si="2"/>
        <v>0</v>
      </c>
      <c r="I34" s="18">
        <f t="shared" si="0"/>
        <v>0</v>
      </c>
      <c r="J34" s="13"/>
    </row>
    <row r="35" spans="1:10" hidden="1" x14ac:dyDescent="0.25">
      <c r="A35" s="36">
        <v>19</v>
      </c>
      <c r="B35" s="13"/>
      <c r="C35" s="14"/>
      <c r="D35" s="15"/>
      <c r="E35" s="17">
        <f>IF(OR(COUNTIF(Lists!$A$2:$A$6,B35)=0,NOT(ISNUMBER(C35)),C35&lt;0,C35&gt;1000000,NOT(ISNUMBER(D35)),D35&lt;0,D35&gt;1),0,C35*D35)</f>
        <v>0</v>
      </c>
      <c r="F35" s="15"/>
      <c r="G35" s="17">
        <f t="shared" si="1"/>
        <v>0</v>
      </c>
      <c r="H35" s="18">
        <f t="shared" si="2"/>
        <v>0</v>
      </c>
      <c r="I35" s="18">
        <f t="shared" si="0"/>
        <v>0</v>
      </c>
      <c r="J35" s="13"/>
    </row>
    <row r="36" spans="1:10" hidden="1" x14ac:dyDescent="0.25">
      <c r="A36" s="36">
        <v>20</v>
      </c>
      <c r="B36" s="13"/>
      <c r="C36" s="14"/>
      <c r="D36" s="15"/>
      <c r="E36" s="17">
        <f>IF(OR(COUNTIF(Lists!$A$2:$A$6,B36)=0,NOT(ISNUMBER(C36)),C36&lt;0,C36&gt;1000000,NOT(ISNUMBER(D36)),D36&lt;0,D36&gt;1),0,C36*D36)</f>
        <v>0</v>
      </c>
      <c r="F36" s="15"/>
      <c r="G36" s="17">
        <f t="shared" si="1"/>
        <v>0</v>
      </c>
      <c r="H36" s="18">
        <f t="shared" si="2"/>
        <v>0</v>
      </c>
      <c r="I36" s="18">
        <f t="shared" si="0"/>
        <v>0</v>
      </c>
      <c r="J36" s="13"/>
    </row>
    <row r="37" spans="1:10" hidden="1" x14ac:dyDescent="0.25">
      <c r="A37" s="36">
        <v>21</v>
      </c>
      <c r="B37" s="13"/>
      <c r="C37" s="14"/>
      <c r="D37" s="15"/>
      <c r="E37" s="17">
        <f>IF(OR(COUNTIF(Lists!$A$2:$A$6,B37)=0,NOT(ISNUMBER(C37)),C37&lt;0,C37&gt;1000000,NOT(ISNUMBER(D37)),D37&lt;0,D37&gt;1),0,C37*D37)</f>
        <v>0</v>
      </c>
      <c r="F37" s="15"/>
      <c r="G37" s="17">
        <f t="shared" si="1"/>
        <v>0</v>
      </c>
      <c r="H37" s="18">
        <f t="shared" si="2"/>
        <v>0</v>
      </c>
      <c r="I37" s="18">
        <f t="shared" si="0"/>
        <v>0</v>
      </c>
      <c r="J37" s="13"/>
    </row>
    <row r="38" spans="1:10" hidden="1" x14ac:dyDescent="0.25">
      <c r="A38" s="36">
        <v>22</v>
      </c>
      <c r="B38" s="13"/>
      <c r="C38" s="14"/>
      <c r="D38" s="15"/>
      <c r="E38" s="17">
        <f>IF(OR(COUNTIF(Lists!$A$2:$A$6,B38)=0,NOT(ISNUMBER(C38)),C38&lt;0,C38&gt;1000000,NOT(ISNUMBER(D38)),D38&lt;0,D38&gt;1),0,C38*D38)</f>
        <v>0</v>
      </c>
      <c r="F38" s="15"/>
      <c r="G38" s="17">
        <f t="shared" si="1"/>
        <v>0</v>
      </c>
      <c r="H38" s="18">
        <f t="shared" si="2"/>
        <v>0</v>
      </c>
      <c r="I38" s="18">
        <f t="shared" si="0"/>
        <v>0</v>
      </c>
      <c r="J38" s="13"/>
    </row>
    <row r="39" spans="1:10" hidden="1" x14ac:dyDescent="0.25">
      <c r="A39" s="36">
        <v>23</v>
      </c>
      <c r="B39" s="13"/>
      <c r="C39" s="14"/>
      <c r="D39" s="15"/>
      <c r="E39" s="17">
        <f>IF(OR(COUNTIF(Lists!$A$2:$A$6,B39)=0,NOT(ISNUMBER(C39)),C39&lt;0,C39&gt;1000000,NOT(ISNUMBER(D39)),D39&lt;0,D39&gt;1),0,C39*D39)</f>
        <v>0</v>
      </c>
      <c r="F39" s="15"/>
      <c r="G39" s="17">
        <f t="shared" si="1"/>
        <v>0</v>
      </c>
      <c r="H39" s="18">
        <f t="shared" si="2"/>
        <v>0</v>
      </c>
      <c r="I39" s="18">
        <f t="shared" si="0"/>
        <v>0</v>
      </c>
      <c r="J39" s="13"/>
    </row>
    <row r="40" spans="1:10" hidden="1" x14ac:dyDescent="0.25">
      <c r="A40" s="36">
        <v>24</v>
      </c>
      <c r="B40" s="13"/>
      <c r="C40" s="14"/>
      <c r="D40" s="15"/>
      <c r="E40" s="17">
        <f>IF(OR(COUNTIF(Lists!$A$2:$A$6,B40)=0,NOT(ISNUMBER(C40)),C40&lt;0,C40&gt;1000000,NOT(ISNUMBER(D40)),D40&lt;0,D40&gt;1),0,C40*D40)</f>
        <v>0</v>
      </c>
      <c r="F40" s="15"/>
      <c r="G40" s="17">
        <f t="shared" si="1"/>
        <v>0</v>
      </c>
      <c r="H40" s="18">
        <f t="shared" si="2"/>
        <v>0</v>
      </c>
      <c r="I40" s="18">
        <f t="shared" si="0"/>
        <v>0</v>
      </c>
      <c r="J40" s="13"/>
    </row>
    <row r="41" spans="1:10" hidden="1" x14ac:dyDescent="0.25">
      <c r="A41" s="36">
        <v>25</v>
      </c>
      <c r="B41" s="13"/>
      <c r="C41" s="14"/>
      <c r="D41" s="15"/>
      <c r="E41" s="17">
        <f>IF(OR(COUNTIF(Lists!$A$2:$A$6,B41)=0,NOT(ISNUMBER(C41)),C41&lt;0,C41&gt;1000000,NOT(ISNUMBER(D41)),D41&lt;0,D41&gt;1),0,C41*D41)</f>
        <v>0</v>
      </c>
      <c r="F41" s="15"/>
      <c r="G41" s="17">
        <f t="shared" si="1"/>
        <v>0</v>
      </c>
      <c r="H41" s="18">
        <f t="shared" si="2"/>
        <v>0</v>
      </c>
      <c r="I41" s="18">
        <f t="shared" si="0"/>
        <v>0</v>
      </c>
      <c r="J41" s="13"/>
    </row>
    <row r="42" spans="1:10" hidden="1" x14ac:dyDescent="0.25">
      <c r="A42" s="36">
        <v>26</v>
      </c>
      <c r="B42" s="13"/>
      <c r="C42" s="14"/>
      <c r="D42" s="15"/>
      <c r="E42" s="17">
        <f>IF(OR(COUNTIF(Lists!$A$2:$A$6,B42)=0,NOT(ISNUMBER(C42)),C42&lt;0,C42&gt;1000000,NOT(ISNUMBER(D42)),D42&lt;0,D42&gt;1),0,C42*D42)</f>
        <v>0</v>
      </c>
      <c r="F42" s="15"/>
      <c r="G42" s="17">
        <f t="shared" si="1"/>
        <v>0</v>
      </c>
      <c r="H42" s="18">
        <f t="shared" si="2"/>
        <v>0</v>
      </c>
      <c r="I42" s="18">
        <f t="shared" si="0"/>
        <v>0</v>
      </c>
      <c r="J42" s="13"/>
    </row>
    <row r="43" spans="1:10" hidden="1" x14ac:dyDescent="0.25">
      <c r="A43" s="36">
        <v>27</v>
      </c>
      <c r="B43" s="13"/>
      <c r="C43" s="14"/>
      <c r="D43" s="15"/>
      <c r="E43" s="17">
        <f>IF(OR(COUNTIF(Lists!$A$2:$A$6,B43)=0,NOT(ISNUMBER(C43)),C43&lt;0,C43&gt;1000000,NOT(ISNUMBER(D43)),D43&lt;0,D43&gt;1),0,C43*D43)</f>
        <v>0</v>
      </c>
      <c r="F43" s="15"/>
      <c r="G43" s="17">
        <f t="shared" si="1"/>
        <v>0</v>
      </c>
      <c r="H43" s="18">
        <f t="shared" si="2"/>
        <v>0</v>
      </c>
      <c r="I43" s="18">
        <f t="shared" si="0"/>
        <v>0</v>
      </c>
      <c r="J43" s="13"/>
    </row>
    <row r="44" spans="1:10" hidden="1" x14ac:dyDescent="0.25">
      <c r="A44" s="36">
        <v>28</v>
      </c>
      <c r="B44" s="13"/>
      <c r="C44" s="14"/>
      <c r="D44" s="15"/>
      <c r="E44" s="17">
        <f>IF(OR(COUNTIF(Lists!$A$2:$A$6,B44)=0,NOT(ISNUMBER(C44)),C44&lt;0,C44&gt;1000000,NOT(ISNUMBER(D44)),D44&lt;0,D44&gt;1),0,C44*D44)</f>
        <v>0</v>
      </c>
      <c r="F44" s="15"/>
      <c r="G44" s="17">
        <f t="shared" si="1"/>
        <v>0</v>
      </c>
      <c r="H44" s="18">
        <f t="shared" si="2"/>
        <v>0</v>
      </c>
      <c r="I44" s="18">
        <f t="shared" si="0"/>
        <v>0</v>
      </c>
      <c r="J44" s="13"/>
    </row>
    <row r="45" spans="1:10" hidden="1" x14ac:dyDescent="0.25">
      <c r="A45" s="36">
        <v>29</v>
      </c>
      <c r="B45" s="13"/>
      <c r="C45" s="14"/>
      <c r="D45" s="15"/>
      <c r="E45" s="17">
        <f>IF(OR(COUNTIF(Lists!$A$2:$A$6,B45)=0,NOT(ISNUMBER(C45)),C45&lt;0,C45&gt;1000000,NOT(ISNUMBER(D45)),D45&lt;0,D45&gt;1),0,C45*D45)</f>
        <v>0</v>
      </c>
      <c r="F45" s="15"/>
      <c r="G45" s="17">
        <f t="shared" si="1"/>
        <v>0</v>
      </c>
      <c r="H45" s="18">
        <f t="shared" si="2"/>
        <v>0</v>
      </c>
      <c r="I45" s="18">
        <f t="shared" si="0"/>
        <v>0</v>
      </c>
      <c r="J45" s="13"/>
    </row>
    <row r="46" spans="1:10" hidden="1" x14ac:dyDescent="0.25">
      <c r="A46" s="36">
        <v>30</v>
      </c>
      <c r="B46" s="13"/>
      <c r="C46" s="14"/>
      <c r="D46" s="15"/>
      <c r="E46" s="17">
        <f>IF(OR(COUNTIF(Lists!$A$2:$A$6,B46)=0,NOT(ISNUMBER(C46)),C46&lt;0,C46&gt;1000000,NOT(ISNUMBER(D46)),D46&lt;0,D46&gt;1),0,C46*D46)</f>
        <v>0</v>
      </c>
      <c r="F46" s="15"/>
      <c r="G46" s="17">
        <f t="shared" si="1"/>
        <v>0</v>
      </c>
      <c r="H46" s="18">
        <f t="shared" si="2"/>
        <v>0</v>
      </c>
      <c r="I46" s="18">
        <f t="shared" si="0"/>
        <v>0</v>
      </c>
      <c r="J46" s="13"/>
    </row>
    <row r="47" spans="1:10" hidden="1" x14ac:dyDescent="0.25">
      <c r="A47" s="36">
        <v>31</v>
      </c>
      <c r="B47" s="13"/>
      <c r="C47" s="14"/>
      <c r="D47" s="15"/>
      <c r="E47" s="17">
        <f>IF(OR(COUNTIF(Lists!$A$2:$A$6,B47)=0,NOT(ISNUMBER(C47)),C47&lt;0,C47&gt;1000000,NOT(ISNUMBER(D47)),D47&lt;0,D47&gt;1),0,C47*D47)</f>
        <v>0</v>
      </c>
      <c r="F47" s="15"/>
      <c r="G47" s="17">
        <f t="shared" si="1"/>
        <v>0</v>
      </c>
      <c r="H47" s="18">
        <f t="shared" si="2"/>
        <v>0</v>
      </c>
      <c r="I47" s="18">
        <f t="shared" si="0"/>
        <v>0</v>
      </c>
      <c r="J47" s="13"/>
    </row>
    <row r="48" spans="1:10" hidden="1" x14ac:dyDescent="0.25">
      <c r="A48" s="36">
        <v>32</v>
      </c>
      <c r="B48" s="13"/>
      <c r="C48" s="14"/>
      <c r="D48" s="15"/>
      <c r="E48" s="17">
        <f>IF(OR(COUNTIF(Lists!$A$2:$A$6,B48)=0,NOT(ISNUMBER(C48)),C48&lt;0,C48&gt;1000000,NOT(ISNUMBER(D48)),D48&lt;0,D48&gt;1),0,C48*D48)</f>
        <v>0</v>
      </c>
      <c r="F48" s="15"/>
      <c r="G48" s="17">
        <f t="shared" si="1"/>
        <v>0</v>
      </c>
      <c r="H48" s="18">
        <f t="shared" si="2"/>
        <v>0</v>
      </c>
      <c r="I48" s="18">
        <f t="shared" si="0"/>
        <v>0</v>
      </c>
      <c r="J48" s="13"/>
    </row>
    <row r="49" spans="1:10" hidden="1" x14ac:dyDescent="0.25">
      <c r="A49" s="36">
        <v>33</v>
      </c>
      <c r="B49" s="13"/>
      <c r="C49" s="14"/>
      <c r="D49" s="15"/>
      <c r="E49" s="17">
        <f>IF(OR(COUNTIF(Lists!$A$2:$A$6,B49)=0,NOT(ISNUMBER(C49)),C49&lt;0,C49&gt;1000000,NOT(ISNUMBER(D49)),D49&lt;0,D49&gt;1),0,C49*D49)</f>
        <v>0</v>
      </c>
      <c r="F49" s="15"/>
      <c r="G49" s="17">
        <f t="shared" si="1"/>
        <v>0</v>
      </c>
      <c r="H49" s="18">
        <f t="shared" si="2"/>
        <v>0</v>
      </c>
      <c r="I49" s="18">
        <f t="shared" si="0"/>
        <v>0</v>
      </c>
      <c r="J49" s="13"/>
    </row>
    <row r="50" spans="1:10" hidden="1" x14ac:dyDescent="0.25">
      <c r="A50" s="36">
        <v>34</v>
      </c>
      <c r="B50" s="13"/>
      <c r="C50" s="14"/>
      <c r="D50" s="15"/>
      <c r="E50" s="17">
        <f>IF(OR(COUNTIF(Lists!$A$2:$A$6,B50)=0,NOT(ISNUMBER(C50)),C50&lt;0,C50&gt;1000000,NOT(ISNUMBER(D50)),D50&lt;0,D50&gt;1),0,C50*D50)</f>
        <v>0</v>
      </c>
      <c r="F50" s="15"/>
      <c r="G50" s="17">
        <f t="shared" si="1"/>
        <v>0</v>
      </c>
      <c r="H50" s="18">
        <f t="shared" si="2"/>
        <v>0</v>
      </c>
      <c r="I50" s="18">
        <f t="shared" si="0"/>
        <v>0</v>
      </c>
      <c r="J50" s="13"/>
    </row>
    <row r="51" spans="1:10" hidden="1" x14ac:dyDescent="0.25">
      <c r="A51" s="36">
        <v>35</v>
      </c>
      <c r="B51" s="13"/>
      <c r="C51" s="14"/>
      <c r="D51" s="15"/>
      <c r="E51" s="17">
        <f>IF(OR(COUNTIF(Lists!$A$2:$A$6,B51)=0,NOT(ISNUMBER(C51)),C51&lt;0,C51&gt;1000000,NOT(ISNUMBER(D51)),D51&lt;0,D51&gt;1),0,C51*D51)</f>
        <v>0</v>
      </c>
      <c r="F51" s="15"/>
      <c r="G51" s="17">
        <f t="shared" si="1"/>
        <v>0</v>
      </c>
      <c r="H51" s="18">
        <f t="shared" si="2"/>
        <v>0</v>
      </c>
      <c r="I51" s="18">
        <f t="shared" si="0"/>
        <v>0</v>
      </c>
      <c r="J51" s="13"/>
    </row>
    <row r="52" spans="1:10" hidden="1" x14ac:dyDescent="0.25">
      <c r="A52" s="36">
        <v>36</v>
      </c>
      <c r="B52" s="13"/>
      <c r="C52" s="14"/>
      <c r="D52" s="15"/>
      <c r="E52" s="17">
        <f>IF(OR(COUNTIF(Lists!$A$2:$A$6,B52)=0,NOT(ISNUMBER(C52)),C52&lt;0,C52&gt;1000000,NOT(ISNUMBER(D52)),D52&lt;0,D52&gt;1),0,C52*D52)</f>
        <v>0</v>
      </c>
      <c r="F52" s="15"/>
      <c r="G52" s="17">
        <f t="shared" si="1"/>
        <v>0</v>
      </c>
      <c r="H52" s="18">
        <f t="shared" si="2"/>
        <v>0</v>
      </c>
      <c r="I52" s="18">
        <f t="shared" si="0"/>
        <v>0</v>
      </c>
      <c r="J52" s="13"/>
    </row>
    <row r="53" spans="1:10" hidden="1" x14ac:dyDescent="0.25">
      <c r="A53" s="36">
        <v>37</v>
      </c>
      <c r="B53" s="13"/>
      <c r="C53" s="14"/>
      <c r="D53" s="15"/>
      <c r="E53" s="17">
        <f>IF(OR(COUNTIF(Lists!$A$2:$A$6,B53)=0,NOT(ISNUMBER(C53)),C53&lt;0,C53&gt;1000000,NOT(ISNUMBER(D53)),D53&lt;0,D53&gt;1),0,C53*D53)</f>
        <v>0</v>
      </c>
      <c r="F53" s="15"/>
      <c r="G53" s="17">
        <f t="shared" si="1"/>
        <v>0</v>
      </c>
      <c r="H53" s="18">
        <f t="shared" si="2"/>
        <v>0</v>
      </c>
      <c r="I53" s="18">
        <f t="shared" si="0"/>
        <v>0</v>
      </c>
      <c r="J53" s="13"/>
    </row>
    <row r="54" spans="1:10" hidden="1" x14ac:dyDescent="0.25">
      <c r="A54" s="36">
        <v>38</v>
      </c>
      <c r="B54" s="13"/>
      <c r="C54" s="14"/>
      <c r="D54" s="15"/>
      <c r="E54" s="17">
        <f>IF(OR(COUNTIF(Lists!$A$2:$A$6,B54)=0,NOT(ISNUMBER(C54)),C54&lt;0,C54&gt;1000000,NOT(ISNUMBER(D54)),D54&lt;0,D54&gt;1),0,C54*D54)</f>
        <v>0</v>
      </c>
      <c r="F54" s="15"/>
      <c r="G54" s="17">
        <f t="shared" si="1"/>
        <v>0</v>
      </c>
      <c r="H54" s="18">
        <f t="shared" si="2"/>
        <v>0</v>
      </c>
      <c r="I54" s="18">
        <f t="shared" si="0"/>
        <v>0</v>
      </c>
      <c r="J54" s="13"/>
    </row>
    <row r="55" spans="1:10" hidden="1" x14ac:dyDescent="0.25">
      <c r="A55" s="36">
        <v>39</v>
      </c>
      <c r="B55" s="13"/>
      <c r="C55" s="14"/>
      <c r="D55" s="15"/>
      <c r="E55" s="17">
        <f>IF(OR(COUNTIF(Lists!$A$2:$A$6,B55)=0,NOT(ISNUMBER(C55)),C55&lt;0,C55&gt;1000000,NOT(ISNUMBER(D55)),D55&lt;0,D55&gt;1),0,C55*D55)</f>
        <v>0</v>
      </c>
      <c r="F55" s="15"/>
      <c r="G55" s="17">
        <f t="shared" si="1"/>
        <v>0</v>
      </c>
      <c r="H55" s="18">
        <f t="shared" si="2"/>
        <v>0</v>
      </c>
      <c r="I55" s="18">
        <f t="shared" si="0"/>
        <v>0</v>
      </c>
      <c r="J55" s="13"/>
    </row>
    <row r="56" spans="1:10" hidden="1" x14ac:dyDescent="0.25">
      <c r="A56" s="36">
        <v>40</v>
      </c>
      <c r="B56" s="13"/>
      <c r="C56" s="14"/>
      <c r="D56" s="15"/>
      <c r="E56" s="17">
        <f>IF(OR(COUNTIF(Lists!$A$2:$A$6,B56)=0,NOT(ISNUMBER(C56)),C56&lt;0,C56&gt;1000000,NOT(ISNUMBER(D56)),D56&lt;0,D56&gt;1),0,C56*D56)</f>
        <v>0</v>
      </c>
      <c r="F56" s="15"/>
      <c r="G56" s="17">
        <f t="shared" si="1"/>
        <v>0</v>
      </c>
      <c r="H56" s="18">
        <f t="shared" si="2"/>
        <v>0</v>
      </c>
      <c r="I56" s="18">
        <f t="shared" si="0"/>
        <v>0</v>
      </c>
      <c r="J56" s="13"/>
    </row>
    <row r="57" spans="1:10" hidden="1" x14ac:dyDescent="0.25">
      <c r="A57" s="36">
        <v>41</v>
      </c>
      <c r="B57" s="13"/>
      <c r="C57" s="14"/>
      <c r="D57" s="15"/>
      <c r="E57" s="17">
        <f>IF(OR(COUNTIF(Lists!$A$2:$A$6,B57)=0,NOT(ISNUMBER(C57)),C57&lt;0,C57&gt;1000000,NOT(ISNUMBER(D57)),D57&lt;0,D57&gt;1),0,C57*D57)</f>
        <v>0</v>
      </c>
      <c r="F57" s="15"/>
      <c r="G57" s="17">
        <f t="shared" si="1"/>
        <v>0</v>
      </c>
      <c r="H57" s="18">
        <f t="shared" si="2"/>
        <v>0</v>
      </c>
      <c r="I57" s="18">
        <f t="shared" si="0"/>
        <v>0</v>
      </c>
      <c r="J57" s="13"/>
    </row>
    <row r="58" spans="1:10" hidden="1" x14ac:dyDescent="0.25">
      <c r="A58" s="36">
        <v>42</v>
      </c>
      <c r="B58" s="13"/>
      <c r="C58" s="14"/>
      <c r="D58" s="15"/>
      <c r="E58" s="17">
        <f>IF(OR(COUNTIF(Lists!$A$2:$A$6,B58)=0,NOT(ISNUMBER(C58)),C58&lt;0,C58&gt;1000000,NOT(ISNUMBER(D58)),D58&lt;0,D58&gt;1),0,C58*D58)</f>
        <v>0</v>
      </c>
      <c r="F58" s="15"/>
      <c r="G58" s="17">
        <f t="shared" si="1"/>
        <v>0</v>
      </c>
      <c r="H58" s="18">
        <f t="shared" si="2"/>
        <v>0</v>
      </c>
      <c r="I58" s="18">
        <f t="shared" si="0"/>
        <v>0</v>
      </c>
      <c r="J58" s="13"/>
    </row>
    <row r="59" spans="1:10" hidden="1" x14ac:dyDescent="0.25">
      <c r="A59" s="36">
        <v>43</v>
      </c>
      <c r="B59" s="13"/>
      <c r="C59" s="14"/>
      <c r="D59" s="15"/>
      <c r="E59" s="17">
        <f>IF(OR(COUNTIF(Lists!$A$2:$A$6,B59)=0,NOT(ISNUMBER(C59)),C59&lt;0,C59&gt;1000000,NOT(ISNUMBER(D59)),D59&lt;0,D59&gt;1),0,C59*D59)</f>
        <v>0</v>
      </c>
      <c r="F59" s="15"/>
      <c r="G59" s="17">
        <f t="shared" si="1"/>
        <v>0</v>
      </c>
      <c r="H59" s="18">
        <f t="shared" si="2"/>
        <v>0</v>
      </c>
      <c r="I59" s="18">
        <f t="shared" si="0"/>
        <v>0</v>
      </c>
      <c r="J59" s="13"/>
    </row>
    <row r="60" spans="1:10" hidden="1" x14ac:dyDescent="0.25">
      <c r="A60" s="36">
        <v>44</v>
      </c>
      <c r="B60" s="13"/>
      <c r="C60" s="14"/>
      <c r="D60" s="15"/>
      <c r="E60" s="17">
        <f>IF(OR(COUNTIF(Lists!$A$2:$A$6,B60)=0,NOT(ISNUMBER(C60)),C60&lt;0,C60&gt;1000000,NOT(ISNUMBER(D60)),D60&lt;0,D60&gt;1),0,C60*D60)</f>
        <v>0</v>
      </c>
      <c r="F60" s="15"/>
      <c r="G60" s="17">
        <f t="shared" si="1"/>
        <v>0</v>
      </c>
      <c r="H60" s="18">
        <f t="shared" si="2"/>
        <v>0</v>
      </c>
      <c r="I60" s="18">
        <f t="shared" si="0"/>
        <v>0</v>
      </c>
      <c r="J60" s="13"/>
    </row>
    <row r="61" spans="1:10" hidden="1" x14ac:dyDescent="0.25">
      <c r="A61" s="36">
        <v>45</v>
      </c>
      <c r="B61" s="13"/>
      <c r="C61" s="14"/>
      <c r="D61" s="15"/>
      <c r="E61" s="17">
        <f>IF(OR(COUNTIF(Lists!$A$2:$A$6,B61)=0,NOT(ISNUMBER(C61)),C61&lt;0,C61&gt;1000000,NOT(ISNUMBER(D61)),D61&lt;0,D61&gt;1),0,C61*D61)</f>
        <v>0</v>
      </c>
      <c r="F61" s="15"/>
      <c r="G61" s="17">
        <f t="shared" si="1"/>
        <v>0</v>
      </c>
      <c r="H61" s="18">
        <f t="shared" si="2"/>
        <v>0</v>
      </c>
      <c r="I61" s="18">
        <f t="shared" si="0"/>
        <v>0</v>
      </c>
      <c r="J61" s="13"/>
    </row>
    <row r="62" spans="1:10" hidden="1" x14ac:dyDescent="0.25">
      <c r="A62" s="36">
        <v>46</v>
      </c>
      <c r="B62" s="13"/>
      <c r="C62" s="14"/>
      <c r="D62" s="15"/>
      <c r="E62" s="17">
        <f>IF(OR(COUNTIF(Lists!$A$2:$A$6,B62)=0,NOT(ISNUMBER(C62)),C62&lt;0,C62&gt;1000000,NOT(ISNUMBER(D62)),D62&lt;0,D62&gt;1),0,C62*D62)</f>
        <v>0</v>
      </c>
      <c r="F62" s="15"/>
      <c r="G62" s="17">
        <f t="shared" si="1"/>
        <v>0</v>
      </c>
      <c r="H62" s="18">
        <f t="shared" si="2"/>
        <v>0</v>
      </c>
      <c r="I62" s="18">
        <f t="shared" si="0"/>
        <v>0</v>
      </c>
      <c r="J62" s="13"/>
    </row>
    <row r="63" spans="1:10" hidden="1" x14ac:dyDescent="0.25">
      <c r="A63" s="36">
        <v>47</v>
      </c>
      <c r="B63" s="13"/>
      <c r="C63" s="14"/>
      <c r="D63" s="15"/>
      <c r="E63" s="17">
        <f>IF(OR(COUNTIF(Lists!$A$2:$A$6,B63)=0,NOT(ISNUMBER(C63)),C63&lt;0,C63&gt;1000000,NOT(ISNUMBER(D63)),D63&lt;0,D63&gt;1),0,C63*D63)</f>
        <v>0</v>
      </c>
      <c r="F63" s="15"/>
      <c r="G63" s="17">
        <f t="shared" si="1"/>
        <v>0</v>
      </c>
      <c r="H63" s="18">
        <f t="shared" si="2"/>
        <v>0</v>
      </c>
      <c r="I63" s="18">
        <f t="shared" si="0"/>
        <v>0</v>
      </c>
      <c r="J63" s="13"/>
    </row>
    <row r="64" spans="1:10" hidden="1" x14ac:dyDescent="0.25">
      <c r="A64" s="36">
        <v>48</v>
      </c>
      <c r="B64" s="13"/>
      <c r="C64" s="14"/>
      <c r="D64" s="15"/>
      <c r="E64" s="17">
        <f>IF(OR(COUNTIF(Lists!$A$2:$A$6,B64)=0,NOT(ISNUMBER(C64)),C64&lt;0,C64&gt;1000000,NOT(ISNUMBER(D64)),D64&lt;0,D64&gt;1),0,C64*D64)</f>
        <v>0</v>
      </c>
      <c r="F64" s="15"/>
      <c r="G64" s="17">
        <f t="shared" si="1"/>
        <v>0</v>
      </c>
      <c r="H64" s="18">
        <f t="shared" si="2"/>
        <v>0</v>
      </c>
      <c r="I64" s="18">
        <f t="shared" si="0"/>
        <v>0</v>
      </c>
      <c r="J64" s="13"/>
    </row>
    <row r="65" spans="1:10" hidden="1" x14ac:dyDescent="0.25">
      <c r="A65" s="36">
        <v>49</v>
      </c>
      <c r="B65" s="13"/>
      <c r="C65" s="14"/>
      <c r="D65" s="15"/>
      <c r="E65" s="17">
        <f>IF(OR(COUNTIF(Lists!$A$2:$A$6,B65)=0,NOT(ISNUMBER(C65)),C65&lt;0,C65&gt;1000000,NOT(ISNUMBER(D65)),D65&lt;0,D65&gt;1),0,C65*D65)</f>
        <v>0</v>
      </c>
      <c r="F65" s="15"/>
      <c r="G65" s="17">
        <f t="shared" si="1"/>
        <v>0</v>
      </c>
      <c r="H65" s="18">
        <f t="shared" si="2"/>
        <v>0</v>
      </c>
      <c r="I65" s="18">
        <f t="shared" si="0"/>
        <v>0</v>
      </c>
      <c r="J65" s="13"/>
    </row>
    <row r="66" spans="1:10" hidden="1" x14ac:dyDescent="0.25">
      <c r="A66" s="36">
        <v>50</v>
      </c>
      <c r="B66" s="13"/>
      <c r="C66" s="14"/>
      <c r="D66" s="15"/>
      <c r="E66" s="17">
        <f>IF(OR(COUNTIF(Lists!$A$2:$A$6,B66)=0,NOT(ISNUMBER(C66)),C66&lt;0,C66&gt;1000000,NOT(ISNUMBER(D66)),D66&lt;0,D66&gt;1),0,C66*D66)</f>
        <v>0</v>
      </c>
      <c r="F66" s="15"/>
      <c r="G66" s="17">
        <f t="shared" si="1"/>
        <v>0</v>
      </c>
      <c r="H66" s="18">
        <f t="shared" si="2"/>
        <v>0</v>
      </c>
      <c r="I66" s="18">
        <f t="shared" si="0"/>
        <v>0</v>
      </c>
      <c r="J66" s="13"/>
    </row>
    <row r="67" spans="1:10" hidden="1" x14ac:dyDescent="0.25">
      <c r="A67" s="36">
        <v>51</v>
      </c>
      <c r="B67" s="13"/>
      <c r="C67" s="14"/>
      <c r="D67" s="15"/>
      <c r="E67" s="17">
        <f>IF(OR(COUNTIF(Lists!$A$2:$A$6,B67)=0,NOT(ISNUMBER(C67)),C67&lt;0,C67&gt;1000000,NOT(ISNUMBER(D67)),D67&lt;0,D67&gt;1),0,C67*D67)</f>
        <v>0</v>
      </c>
      <c r="F67" s="15"/>
      <c r="G67" s="17">
        <f t="shared" si="1"/>
        <v>0</v>
      </c>
      <c r="H67" s="18">
        <f t="shared" si="2"/>
        <v>0</v>
      </c>
      <c r="I67" s="18">
        <f t="shared" si="0"/>
        <v>0</v>
      </c>
      <c r="J67" s="13"/>
    </row>
    <row r="68" spans="1:10" hidden="1" x14ac:dyDescent="0.25">
      <c r="A68" s="36">
        <v>52</v>
      </c>
      <c r="B68" s="13"/>
      <c r="C68" s="14"/>
      <c r="D68" s="15"/>
      <c r="E68" s="17">
        <f>IF(OR(COUNTIF(Lists!$A$2:$A$6,B68)=0,NOT(ISNUMBER(C68)),C68&lt;0,C68&gt;1000000,NOT(ISNUMBER(D68)),D68&lt;0,D68&gt;1),0,C68*D68)</f>
        <v>0</v>
      </c>
      <c r="F68" s="15"/>
      <c r="G68" s="17">
        <f t="shared" si="1"/>
        <v>0</v>
      </c>
      <c r="H68" s="18">
        <f t="shared" si="2"/>
        <v>0</v>
      </c>
      <c r="I68" s="18">
        <f t="shared" si="0"/>
        <v>0</v>
      </c>
      <c r="J68" s="13"/>
    </row>
    <row r="69" spans="1:10" hidden="1" x14ac:dyDescent="0.25">
      <c r="A69" s="36">
        <v>53</v>
      </c>
      <c r="B69" s="13"/>
      <c r="C69" s="14"/>
      <c r="D69" s="15"/>
      <c r="E69" s="17">
        <f>IF(OR(COUNTIF(Lists!$A$2:$A$6,B69)=0,NOT(ISNUMBER(C69)),C69&lt;0,C69&gt;1000000,NOT(ISNUMBER(D69)),D69&lt;0,D69&gt;1),0,C69*D69)</f>
        <v>0</v>
      </c>
      <c r="F69" s="15"/>
      <c r="G69" s="17">
        <f t="shared" si="1"/>
        <v>0</v>
      </c>
      <c r="H69" s="18">
        <f t="shared" si="2"/>
        <v>0</v>
      </c>
      <c r="I69" s="18">
        <f t="shared" si="0"/>
        <v>0</v>
      </c>
      <c r="J69" s="13"/>
    </row>
    <row r="70" spans="1:10" hidden="1" x14ac:dyDescent="0.25">
      <c r="A70" s="36">
        <v>54</v>
      </c>
      <c r="B70" s="13"/>
      <c r="C70" s="14"/>
      <c r="D70" s="15"/>
      <c r="E70" s="17">
        <f>IF(OR(COUNTIF(Lists!$A$2:$A$6,B70)=0,NOT(ISNUMBER(C70)),C70&lt;0,C70&gt;1000000,NOT(ISNUMBER(D70)),D70&lt;0,D70&gt;1),0,C70*D70)</f>
        <v>0</v>
      </c>
      <c r="F70" s="15"/>
      <c r="G70" s="17">
        <f t="shared" si="1"/>
        <v>0</v>
      </c>
      <c r="H70" s="18">
        <f t="shared" si="2"/>
        <v>0</v>
      </c>
      <c r="I70" s="18">
        <f t="shared" si="0"/>
        <v>0</v>
      </c>
      <c r="J70" s="13"/>
    </row>
    <row r="71" spans="1:10" hidden="1" x14ac:dyDescent="0.25">
      <c r="A71" s="36">
        <v>55</v>
      </c>
      <c r="B71" s="13"/>
      <c r="C71" s="14"/>
      <c r="D71" s="15"/>
      <c r="E71" s="17">
        <f>IF(OR(COUNTIF(Lists!$A$2:$A$6,B71)=0,NOT(ISNUMBER(C71)),C71&lt;0,C71&gt;1000000,NOT(ISNUMBER(D71)),D71&lt;0,D71&gt;1),0,C71*D71)</f>
        <v>0</v>
      </c>
      <c r="F71" s="15"/>
      <c r="G71" s="17">
        <f t="shared" si="1"/>
        <v>0</v>
      </c>
      <c r="H71" s="18">
        <f t="shared" si="2"/>
        <v>0</v>
      </c>
      <c r="I71" s="18">
        <f t="shared" si="0"/>
        <v>0</v>
      </c>
      <c r="J71" s="13"/>
    </row>
    <row r="72" spans="1:10" hidden="1" x14ac:dyDescent="0.25">
      <c r="A72" s="36">
        <v>56</v>
      </c>
      <c r="B72" s="13"/>
      <c r="C72" s="14"/>
      <c r="D72" s="15"/>
      <c r="E72" s="17">
        <f>IF(OR(COUNTIF(Lists!$A$2:$A$6,B72)=0,NOT(ISNUMBER(C72)),C72&lt;0,C72&gt;1000000,NOT(ISNUMBER(D72)),D72&lt;0,D72&gt;1),0,C72*D72)</f>
        <v>0</v>
      </c>
      <c r="F72" s="15"/>
      <c r="G72" s="17">
        <f t="shared" si="1"/>
        <v>0</v>
      </c>
      <c r="H72" s="18">
        <f t="shared" si="2"/>
        <v>0</v>
      </c>
      <c r="I72" s="18">
        <f t="shared" si="0"/>
        <v>0</v>
      </c>
      <c r="J72" s="13"/>
    </row>
    <row r="73" spans="1:10" hidden="1" x14ac:dyDescent="0.25">
      <c r="A73" s="36">
        <v>57</v>
      </c>
      <c r="B73" s="13"/>
      <c r="C73" s="14"/>
      <c r="D73" s="15"/>
      <c r="E73" s="17">
        <f>IF(OR(COUNTIF(Lists!$A$2:$A$6,B73)=0,NOT(ISNUMBER(C73)),C73&lt;0,C73&gt;1000000,NOT(ISNUMBER(D73)),D73&lt;0,D73&gt;1),0,C73*D73)</f>
        <v>0</v>
      </c>
      <c r="F73" s="15"/>
      <c r="G73" s="17">
        <f t="shared" si="1"/>
        <v>0</v>
      </c>
      <c r="H73" s="18">
        <f t="shared" si="2"/>
        <v>0</v>
      </c>
      <c r="I73" s="18">
        <f t="shared" si="0"/>
        <v>0</v>
      </c>
      <c r="J73" s="13"/>
    </row>
    <row r="74" spans="1:10" hidden="1" x14ac:dyDescent="0.25">
      <c r="A74" s="36">
        <v>58</v>
      </c>
      <c r="B74" s="13"/>
      <c r="C74" s="14"/>
      <c r="D74" s="15"/>
      <c r="E74" s="17">
        <f>IF(OR(COUNTIF(Lists!$A$2:$A$6,B74)=0,NOT(ISNUMBER(C74)),C74&lt;0,C74&gt;1000000,NOT(ISNUMBER(D74)),D74&lt;0,D74&gt;1),0,C74*D74)</f>
        <v>0</v>
      </c>
      <c r="F74" s="15"/>
      <c r="G74" s="17">
        <f t="shared" si="1"/>
        <v>0</v>
      </c>
      <c r="H74" s="18">
        <f t="shared" si="2"/>
        <v>0</v>
      </c>
      <c r="I74" s="18">
        <f t="shared" si="0"/>
        <v>0</v>
      </c>
      <c r="J74" s="13"/>
    </row>
    <row r="75" spans="1:10" hidden="1" x14ac:dyDescent="0.25">
      <c r="A75" s="36">
        <v>59</v>
      </c>
      <c r="B75" s="13"/>
      <c r="C75" s="14"/>
      <c r="D75" s="15"/>
      <c r="E75" s="17">
        <f>IF(OR(COUNTIF(Lists!$A$2:$A$6,B75)=0,NOT(ISNUMBER(C75)),C75&lt;0,C75&gt;1000000,NOT(ISNUMBER(D75)),D75&lt;0,D75&gt;1),0,C75*D75)</f>
        <v>0</v>
      </c>
      <c r="F75" s="15"/>
      <c r="G75" s="17">
        <f t="shared" si="1"/>
        <v>0</v>
      </c>
      <c r="H75" s="18">
        <f t="shared" si="2"/>
        <v>0</v>
      </c>
      <c r="I75" s="18">
        <f t="shared" si="0"/>
        <v>0</v>
      </c>
      <c r="J75" s="13"/>
    </row>
    <row r="76" spans="1:10" hidden="1" x14ac:dyDescent="0.25">
      <c r="A76" s="36">
        <v>60</v>
      </c>
      <c r="B76" s="13"/>
      <c r="C76" s="14"/>
      <c r="D76" s="15"/>
      <c r="E76" s="17">
        <f>IF(OR(COUNTIF(Lists!$A$2:$A$6,B76)=0,NOT(ISNUMBER(C76)),C76&lt;0,C76&gt;1000000,NOT(ISNUMBER(D76)),D76&lt;0,D76&gt;1),0,C76*D76)</f>
        <v>0</v>
      </c>
      <c r="F76" s="15"/>
      <c r="G76" s="17">
        <f t="shared" si="1"/>
        <v>0</v>
      </c>
      <c r="H76" s="18">
        <f t="shared" si="2"/>
        <v>0</v>
      </c>
      <c r="I76" s="18">
        <f t="shared" si="0"/>
        <v>0</v>
      </c>
      <c r="J76" s="13"/>
    </row>
    <row r="77" spans="1:10" hidden="1" x14ac:dyDescent="0.25">
      <c r="A77" s="36">
        <v>61</v>
      </c>
      <c r="B77" s="13"/>
      <c r="C77" s="14"/>
      <c r="D77" s="15"/>
      <c r="E77" s="17">
        <f>IF(OR(COUNTIF(Lists!$A$2:$A$6,B77)=0,NOT(ISNUMBER(C77)),C77&lt;0,C77&gt;1000000,NOT(ISNUMBER(D77)),D77&lt;0,D77&gt;1),0,C77*D77)</f>
        <v>0</v>
      </c>
      <c r="F77" s="15"/>
      <c r="G77" s="17">
        <f t="shared" si="1"/>
        <v>0</v>
      </c>
      <c r="H77" s="18">
        <f t="shared" si="2"/>
        <v>0</v>
      </c>
      <c r="I77" s="18">
        <f t="shared" si="0"/>
        <v>0</v>
      </c>
      <c r="J77" s="13"/>
    </row>
    <row r="78" spans="1:10" hidden="1" x14ac:dyDescent="0.25">
      <c r="A78" s="36">
        <v>62</v>
      </c>
      <c r="B78" s="13"/>
      <c r="C78" s="14"/>
      <c r="D78" s="15"/>
      <c r="E78" s="17">
        <f>IF(OR(COUNTIF(Lists!$A$2:$A$6,B78)=0,NOT(ISNUMBER(C78)),C78&lt;0,C78&gt;1000000,NOT(ISNUMBER(D78)),D78&lt;0,D78&gt;1),0,C78*D78)</f>
        <v>0</v>
      </c>
      <c r="F78" s="15"/>
      <c r="G78" s="17">
        <f t="shared" si="1"/>
        <v>0</v>
      </c>
      <c r="H78" s="18">
        <f t="shared" si="2"/>
        <v>0</v>
      </c>
      <c r="I78" s="18">
        <f t="shared" si="0"/>
        <v>0</v>
      </c>
      <c r="J78" s="13"/>
    </row>
    <row r="79" spans="1:10" hidden="1" x14ac:dyDescent="0.25">
      <c r="A79" s="36">
        <v>63</v>
      </c>
      <c r="B79" s="13"/>
      <c r="C79" s="14"/>
      <c r="D79" s="15"/>
      <c r="E79" s="17">
        <f>IF(OR(COUNTIF(Lists!$A$2:$A$6,B79)=0,NOT(ISNUMBER(C79)),C79&lt;0,C79&gt;1000000,NOT(ISNUMBER(D79)),D79&lt;0,D79&gt;1),0,C79*D79)</f>
        <v>0</v>
      </c>
      <c r="F79" s="15"/>
      <c r="G79" s="17">
        <f t="shared" si="1"/>
        <v>0</v>
      </c>
      <c r="H79" s="18">
        <f t="shared" si="2"/>
        <v>0</v>
      </c>
      <c r="I79" s="18">
        <f t="shared" si="0"/>
        <v>0</v>
      </c>
      <c r="J79" s="13"/>
    </row>
    <row r="80" spans="1:10" hidden="1" x14ac:dyDescent="0.25">
      <c r="A80" s="36">
        <v>64</v>
      </c>
      <c r="B80" s="13"/>
      <c r="C80" s="14"/>
      <c r="D80" s="15"/>
      <c r="E80" s="17">
        <f>IF(OR(COUNTIF(Lists!$A$2:$A$6,B80)=0,NOT(ISNUMBER(C80)),C80&lt;0,C80&gt;1000000,NOT(ISNUMBER(D80)),D80&lt;0,D80&gt;1),0,C80*D80)</f>
        <v>0</v>
      </c>
      <c r="F80" s="15"/>
      <c r="G80" s="17">
        <f t="shared" si="1"/>
        <v>0</v>
      </c>
      <c r="H80" s="18">
        <f t="shared" si="2"/>
        <v>0</v>
      </c>
      <c r="I80" s="18">
        <f t="shared" ref="I80:I136" si="3">IF(B80="RN",H80,IF(B80="EN",H80*$E$9,0))</f>
        <v>0</v>
      </c>
      <c r="J80" s="13"/>
    </row>
    <row r="81" spans="1:10" hidden="1" x14ac:dyDescent="0.25">
      <c r="A81" s="36">
        <v>65</v>
      </c>
      <c r="B81" s="13"/>
      <c r="C81" s="14"/>
      <c r="D81" s="15"/>
      <c r="E81" s="17">
        <f>IF(OR(COUNTIF(Lists!$A$2:$A$6,B81)=0,NOT(ISNUMBER(C81)),C81&lt;0,C81&gt;1000000,NOT(ISNUMBER(D81)),D81&lt;0,D81&gt;1),0,C81*D81)</f>
        <v>0</v>
      </c>
      <c r="F81" s="15"/>
      <c r="G81" s="17">
        <f t="shared" ref="G81:G136" si="4">IF(OR(E81=0,NOT(ISNUMBER(F81)),F81&lt;0,F81&gt;1),0,E81*F81)</f>
        <v>0</v>
      </c>
      <c r="H81" s="18">
        <f t="shared" ref="H81:H136" si="5">G81*60</f>
        <v>0</v>
      </c>
      <c r="I81" s="18">
        <f t="shared" si="3"/>
        <v>0</v>
      </c>
      <c r="J81" s="13"/>
    </row>
    <row r="82" spans="1:10" hidden="1" x14ac:dyDescent="0.25">
      <c r="A82" s="36">
        <v>66</v>
      </c>
      <c r="B82" s="13"/>
      <c r="C82" s="14"/>
      <c r="D82" s="15"/>
      <c r="E82" s="17">
        <f>IF(OR(COUNTIF(Lists!$A$2:$A$6,B82)=0,NOT(ISNUMBER(C82)),C82&lt;0,C82&gt;1000000,NOT(ISNUMBER(D82)),D82&lt;0,D82&gt;1),0,C82*D82)</f>
        <v>0</v>
      </c>
      <c r="F82" s="15"/>
      <c r="G82" s="17">
        <f t="shared" si="4"/>
        <v>0</v>
      </c>
      <c r="H82" s="18">
        <f t="shared" si="5"/>
        <v>0</v>
      </c>
      <c r="I82" s="18">
        <f t="shared" si="3"/>
        <v>0</v>
      </c>
      <c r="J82" s="13"/>
    </row>
    <row r="83" spans="1:10" hidden="1" x14ac:dyDescent="0.25">
      <c r="A83" s="36">
        <v>67</v>
      </c>
      <c r="B83" s="13"/>
      <c r="C83" s="14"/>
      <c r="D83" s="15"/>
      <c r="E83" s="17">
        <f>IF(OR(COUNTIF(Lists!$A$2:$A$6,B83)=0,NOT(ISNUMBER(C83)),C83&lt;0,C83&gt;1000000,NOT(ISNUMBER(D83)),D83&lt;0,D83&gt;1),0,C83*D83)</f>
        <v>0</v>
      </c>
      <c r="F83" s="15"/>
      <c r="G83" s="17">
        <f t="shared" si="4"/>
        <v>0</v>
      </c>
      <c r="H83" s="18">
        <f t="shared" si="5"/>
        <v>0</v>
      </c>
      <c r="I83" s="18">
        <f t="shared" si="3"/>
        <v>0</v>
      </c>
      <c r="J83" s="13"/>
    </row>
    <row r="84" spans="1:10" hidden="1" x14ac:dyDescent="0.25">
      <c r="A84" s="36">
        <v>68</v>
      </c>
      <c r="B84" s="13"/>
      <c r="C84" s="14"/>
      <c r="D84" s="15"/>
      <c r="E84" s="17">
        <f>IF(OR(COUNTIF(Lists!$A$2:$A$6,B84)=0,NOT(ISNUMBER(C84)),C84&lt;0,C84&gt;1000000,NOT(ISNUMBER(D84)),D84&lt;0,D84&gt;1),0,C84*D84)</f>
        <v>0</v>
      </c>
      <c r="F84" s="15"/>
      <c r="G84" s="17">
        <f t="shared" si="4"/>
        <v>0</v>
      </c>
      <c r="H84" s="18">
        <f t="shared" si="5"/>
        <v>0</v>
      </c>
      <c r="I84" s="18">
        <f t="shared" si="3"/>
        <v>0</v>
      </c>
      <c r="J84" s="13"/>
    </row>
    <row r="85" spans="1:10" hidden="1" x14ac:dyDescent="0.25">
      <c r="A85" s="36">
        <v>69</v>
      </c>
      <c r="B85" s="13"/>
      <c r="C85" s="14"/>
      <c r="D85" s="15"/>
      <c r="E85" s="17">
        <f>IF(OR(COUNTIF(Lists!$A$2:$A$6,B85)=0,NOT(ISNUMBER(C85)),C85&lt;0,C85&gt;1000000,NOT(ISNUMBER(D85)),D85&lt;0,D85&gt;1),0,C85*D85)</f>
        <v>0</v>
      </c>
      <c r="F85" s="15"/>
      <c r="G85" s="17">
        <f t="shared" si="4"/>
        <v>0</v>
      </c>
      <c r="H85" s="18">
        <f t="shared" si="5"/>
        <v>0</v>
      </c>
      <c r="I85" s="18">
        <f t="shared" si="3"/>
        <v>0</v>
      </c>
      <c r="J85" s="13"/>
    </row>
    <row r="86" spans="1:10" hidden="1" x14ac:dyDescent="0.25">
      <c r="A86" s="36">
        <v>70</v>
      </c>
      <c r="B86" s="13"/>
      <c r="C86" s="14"/>
      <c r="D86" s="15"/>
      <c r="E86" s="17">
        <f>IF(OR(COUNTIF(Lists!$A$2:$A$6,B86)=0,NOT(ISNUMBER(C86)),C86&lt;0,C86&gt;1000000,NOT(ISNUMBER(D86)),D86&lt;0,D86&gt;1),0,C86*D86)</f>
        <v>0</v>
      </c>
      <c r="F86" s="15"/>
      <c r="G86" s="17">
        <f t="shared" si="4"/>
        <v>0</v>
      </c>
      <c r="H86" s="18">
        <f t="shared" si="5"/>
        <v>0</v>
      </c>
      <c r="I86" s="18">
        <f t="shared" si="3"/>
        <v>0</v>
      </c>
      <c r="J86" s="13"/>
    </row>
    <row r="87" spans="1:10" hidden="1" x14ac:dyDescent="0.25">
      <c r="A87" s="36">
        <v>71</v>
      </c>
      <c r="B87" s="13"/>
      <c r="C87" s="14"/>
      <c r="D87" s="15"/>
      <c r="E87" s="17">
        <f>IF(OR(COUNTIF(Lists!$A$2:$A$6,B87)=0,NOT(ISNUMBER(C87)),C87&lt;0,C87&gt;1000000,NOT(ISNUMBER(D87)),D87&lt;0,D87&gt;1),0,C87*D87)</f>
        <v>0</v>
      </c>
      <c r="F87" s="15"/>
      <c r="G87" s="17">
        <f t="shared" si="4"/>
        <v>0</v>
      </c>
      <c r="H87" s="18">
        <f t="shared" si="5"/>
        <v>0</v>
      </c>
      <c r="I87" s="18">
        <f t="shared" si="3"/>
        <v>0</v>
      </c>
      <c r="J87" s="13"/>
    </row>
    <row r="88" spans="1:10" hidden="1" x14ac:dyDescent="0.25">
      <c r="A88" s="36">
        <v>72</v>
      </c>
      <c r="B88" s="13"/>
      <c r="C88" s="14"/>
      <c r="D88" s="15"/>
      <c r="E88" s="17">
        <f>IF(OR(COUNTIF(Lists!$A$2:$A$6,B88)=0,NOT(ISNUMBER(C88)),C88&lt;0,C88&gt;1000000,NOT(ISNUMBER(D88)),D88&lt;0,D88&gt;1),0,C88*D88)</f>
        <v>0</v>
      </c>
      <c r="F88" s="15"/>
      <c r="G88" s="17">
        <f t="shared" si="4"/>
        <v>0</v>
      </c>
      <c r="H88" s="18">
        <f t="shared" si="5"/>
        <v>0</v>
      </c>
      <c r="I88" s="18">
        <f t="shared" si="3"/>
        <v>0</v>
      </c>
      <c r="J88" s="13"/>
    </row>
    <row r="89" spans="1:10" hidden="1" x14ac:dyDescent="0.25">
      <c r="A89" s="36">
        <v>73</v>
      </c>
      <c r="B89" s="13"/>
      <c r="C89" s="14"/>
      <c r="D89" s="15"/>
      <c r="E89" s="17">
        <f>IF(OR(COUNTIF(Lists!$A$2:$A$6,B89)=0,NOT(ISNUMBER(C89)),C89&lt;0,C89&gt;1000000,NOT(ISNUMBER(D89)),D89&lt;0,D89&gt;1),0,C89*D89)</f>
        <v>0</v>
      </c>
      <c r="F89" s="15"/>
      <c r="G89" s="17">
        <f t="shared" si="4"/>
        <v>0</v>
      </c>
      <c r="H89" s="18">
        <f t="shared" si="5"/>
        <v>0</v>
      </c>
      <c r="I89" s="18">
        <f t="shared" si="3"/>
        <v>0</v>
      </c>
      <c r="J89" s="13"/>
    </row>
    <row r="90" spans="1:10" hidden="1" x14ac:dyDescent="0.25">
      <c r="A90" s="36">
        <v>74</v>
      </c>
      <c r="B90" s="13"/>
      <c r="C90" s="14"/>
      <c r="D90" s="15"/>
      <c r="E90" s="17">
        <f>IF(OR(COUNTIF(Lists!$A$2:$A$6,B90)=0,NOT(ISNUMBER(C90)),C90&lt;0,C90&gt;1000000,NOT(ISNUMBER(D90)),D90&lt;0,D90&gt;1),0,C90*D90)</f>
        <v>0</v>
      </c>
      <c r="F90" s="15"/>
      <c r="G90" s="17">
        <f t="shared" si="4"/>
        <v>0</v>
      </c>
      <c r="H90" s="18">
        <f t="shared" si="5"/>
        <v>0</v>
      </c>
      <c r="I90" s="18">
        <f t="shared" si="3"/>
        <v>0</v>
      </c>
      <c r="J90" s="13"/>
    </row>
    <row r="91" spans="1:10" hidden="1" x14ac:dyDescent="0.25">
      <c r="A91" s="36">
        <v>75</v>
      </c>
      <c r="B91" s="13"/>
      <c r="C91" s="14"/>
      <c r="D91" s="15"/>
      <c r="E91" s="17">
        <f>IF(OR(COUNTIF(Lists!$A$2:$A$6,B91)=0,NOT(ISNUMBER(C91)),C91&lt;0,C91&gt;1000000,NOT(ISNUMBER(D91)),D91&lt;0,D91&gt;1),0,C91*D91)</f>
        <v>0</v>
      </c>
      <c r="F91" s="15"/>
      <c r="G91" s="17">
        <f t="shared" si="4"/>
        <v>0</v>
      </c>
      <c r="H91" s="18">
        <f t="shared" si="5"/>
        <v>0</v>
      </c>
      <c r="I91" s="18">
        <f t="shared" si="3"/>
        <v>0</v>
      </c>
      <c r="J91" s="13"/>
    </row>
    <row r="92" spans="1:10" hidden="1" x14ac:dyDescent="0.25">
      <c r="A92" s="36">
        <v>76</v>
      </c>
      <c r="B92" s="13"/>
      <c r="C92" s="14"/>
      <c r="D92" s="15"/>
      <c r="E92" s="17">
        <f>IF(OR(COUNTIF(Lists!$A$2:$A$6,B92)=0,NOT(ISNUMBER(C92)),C92&lt;0,C92&gt;1000000,NOT(ISNUMBER(D92)),D92&lt;0,D92&gt;1),0,C92*D92)</f>
        <v>0</v>
      </c>
      <c r="F92" s="15"/>
      <c r="G92" s="17">
        <f t="shared" si="4"/>
        <v>0</v>
      </c>
      <c r="H92" s="18">
        <f t="shared" si="5"/>
        <v>0</v>
      </c>
      <c r="I92" s="18">
        <f t="shared" si="3"/>
        <v>0</v>
      </c>
      <c r="J92" s="13"/>
    </row>
    <row r="93" spans="1:10" hidden="1" x14ac:dyDescent="0.25">
      <c r="A93" s="36">
        <v>77</v>
      </c>
      <c r="B93" s="13"/>
      <c r="C93" s="14"/>
      <c r="D93" s="15"/>
      <c r="E93" s="17">
        <f>IF(OR(COUNTIF(Lists!$A$2:$A$6,B93)=0,NOT(ISNUMBER(C93)),C93&lt;0,C93&gt;1000000,NOT(ISNUMBER(D93)),D93&lt;0,D93&gt;1),0,C93*D93)</f>
        <v>0</v>
      </c>
      <c r="F93" s="15"/>
      <c r="G93" s="17">
        <f t="shared" si="4"/>
        <v>0</v>
      </c>
      <c r="H93" s="18">
        <f t="shared" si="5"/>
        <v>0</v>
      </c>
      <c r="I93" s="18">
        <f t="shared" si="3"/>
        <v>0</v>
      </c>
      <c r="J93" s="13"/>
    </row>
    <row r="94" spans="1:10" hidden="1" x14ac:dyDescent="0.25">
      <c r="A94" s="36">
        <v>78</v>
      </c>
      <c r="B94" s="13"/>
      <c r="C94" s="14"/>
      <c r="D94" s="15"/>
      <c r="E94" s="17">
        <f>IF(OR(COUNTIF(Lists!$A$2:$A$6,B94)=0,NOT(ISNUMBER(C94)),C94&lt;0,C94&gt;1000000,NOT(ISNUMBER(D94)),D94&lt;0,D94&gt;1),0,C94*D94)</f>
        <v>0</v>
      </c>
      <c r="F94" s="15"/>
      <c r="G94" s="17">
        <f t="shared" si="4"/>
        <v>0</v>
      </c>
      <c r="H94" s="18">
        <f t="shared" si="5"/>
        <v>0</v>
      </c>
      <c r="I94" s="18">
        <f t="shared" si="3"/>
        <v>0</v>
      </c>
      <c r="J94" s="13"/>
    </row>
    <row r="95" spans="1:10" hidden="1" x14ac:dyDescent="0.25">
      <c r="A95" s="36">
        <v>79</v>
      </c>
      <c r="B95" s="13"/>
      <c r="C95" s="14"/>
      <c r="D95" s="15"/>
      <c r="E95" s="17">
        <f>IF(OR(COUNTIF(Lists!$A$2:$A$6,B95)=0,NOT(ISNUMBER(C95)),C95&lt;0,C95&gt;1000000,NOT(ISNUMBER(D95)),D95&lt;0,D95&gt;1),0,C95*D95)</f>
        <v>0</v>
      </c>
      <c r="F95" s="15"/>
      <c r="G95" s="17">
        <f t="shared" si="4"/>
        <v>0</v>
      </c>
      <c r="H95" s="18">
        <f t="shared" si="5"/>
        <v>0</v>
      </c>
      <c r="I95" s="18">
        <f t="shared" si="3"/>
        <v>0</v>
      </c>
      <c r="J95" s="13"/>
    </row>
    <row r="96" spans="1:10" hidden="1" x14ac:dyDescent="0.25">
      <c r="A96" s="36">
        <v>80</v>
      </c>
      <c r="B96" s="13"/>
      <c r="C96" s="14"/>
      <c r="D96" s="15"/>
      <c r="E96" s="17">
        <f>IF(OR(COUNTIF(Lists!$A$2:$A$6,B96)=0,NOT(ISNUMBER(C96)),C96&lt;0,C96&gt;1000000,NOT(ISNUMBER(D96)),D96&lt;0,D96&gt;1),0,C96*D96)</f>
        <v>0</v>
      </c>
      <c r="F96" s="15"/>
      <c r="G96" s="17">
        <f t="shared" si="4"/>
        <v>0</v>
      </c>
      <c r="H96" s="18">
        <f t="shared" si="5"/>
        <v>0</v>
      </c>
      <c r="I96" s="18">
        <f t="shared" si="3"/>
        <v>0</v>
      </c>
      <c r="J96" s="13"/>
    </row>
    <row r="97" spans="1:10" hidden="1" x14ac:dyDescent="0.25">
      <c r="A97" s="36">
        <v>81</v>
      </c>
      <c r="B97" s="13"/>
      <c r="C97" s="14"/>
      <c r="D97" s="15"/>
      <c r="E97" s="17">
        <f>IF(OR(COUNTIF(Lists!$A$2:$A$6,B97)=0,NOT(ISNUMBER(C97)),C97&lt;0,C97&gt;1000000,NOT(ISNUMBER(D97)),D97&lt;0,D97&gt;1),0,C97*D97)</f>
        <v>0</v>
      </c>
      <c r="F97" s="15"/>
      <c r="G97" s="17">
        <f t="shared" si="4"/>
        <v>0</v>
      </c>
      <c r="H97" s="18">
        <f t="shared" si="5"/>
        <v>0</v>
      </c>
      <c r="I97" s="18">
        <f t="shared" si="3"/>
        <v>0</v>
      </c>
      <c r="J97" s="13"/>
    </row>
    <row r="98" spans="1:10" hidden="1" x14ac:dyDescent="0.25">
      <c r="A98" s="36">
        <v>82</v>
      </c>
      <c r="B98" s="13"/>
      <c r="C98" s="14"/>
      <c r="D98" s="15"/>
      <c r="E98" s="17">
        <f>IF(OR(COUNTIF(Lists!$A$2:$A$6,B98)=0,NOT(ISNUMBER(C98)),C98&lt;0,C98&gt;1000000,NOT(ISNUMBER(D98)),D98&lt;0,D98&gt;1),0,C98*D98)</f>
        <v>0</v>
      </c>
      <c r="F98" s="15"/>
      <c r="G98" s="17">
        <f t="shared" si="4"/>
        <v>0</v>
      </c>
      <c r="H98" s="18">
        <f t="shared" si="5"/>
        <v>0</v>
      </c>
      <c r="I98" s="18">
        <f t="shared" si="3"/>
        <v>0</v>
      </c>
      <c r="J98" s="13"/>
    </row>
    <row r="99" spans="1:10" hidden="1" x14ac:dyDescent="0.25">
      <c r="A99" s="36">
        <v>83</v>
      </c>
      <c r="B99" s="13"/>
      <c r="C99" s="14"/>
      <c r="D99" s="15"/>
      <c r="E99" s="17">
        <f>IF(OR(COUNTIF(Lists!$A$2:$A$6,B99)=0,NOT(ISNUMBER(C99)),C99&lt;0,C99&gt;1000000,NOT(ISNUMBER(D99)),D99&lt;0,D99&gt;1),0,C99*D99)</f>
        <v>0</v>
      </c>
      <c r="F99" s="15"/>
      <c r="G99" s="17">
        <f t="shared" si="4"/>
        <v>0</v>
      </c>
      <c r="H99" s="18">
        <f t="shared" si="5"/>
        <v>0</v>
      </c>
      <c r="I99" s="18">
        <f t="shared" si="3"/>
        <v>0</v>
      </c>
      <c r="J99" s="13"/>
    </row>
    <row r="100" spans="1:10" hidden="1" x14ac:dyDescent="0.25">
      <c r="A100" s="36">
        <v>84</v>
      </c>
      <c r="B100" s="13"/>
      <c r="C100" s="14"/>
      <c r="D100" s="15"/>
      <c r="E100" s="17">
        <f>IF(OR(COUNTIF(Lists!$A$2:$A$6,B100)=0,NOT(ISNUMBER(C100)),C100&lt;0,C100&gt;1000000,NOT(ISNUMBER(D100)),D100&lt;0,D100&gt;1),0,C100*D100)</f>
        <v>0</v>
      </c>
      <c r="F100" s="15"/>
      <c r="G100" s="17">
        <f t="shared" si="4"/>
        <v>0</v>
      </c>
      <c r="H100" s="18">
        <f t="shared" si="5"/>
        <v>0</v>
      </c>
      <c r="I100" s="18">
        <f t="shared" si="3"/>
        <v>0</v>
      </c>
      <c r="J100" s="13"/>
    </row>
    <row r="101" spans="1:10" hidden="1" x14ac:dyDescent="0.25">
      <c r="A101" s="36">
        <v>85</v>
      </c>
      <c r="B101" s="13"/>
      <c r="C101" s="14"/>
      <c r="D101" s="15"/>
      <c r="E101" s="17">
        <f>IF(OR(COUNTIF(Lists!$A$2:$A$6,B101)=0,NOT(ISNUMBER(C101)),C101&lt;0,C101&gt;1000000,NOT(ISNUMBER(D101)),D101&lt;0,D101&gt;1),0,C101*D101)</f>
        <v>0</v>
      </c>
      <c r="F101" s="15"/>
      <c r="G101" s="17">
        <f t="shared" si="4"/>
        <v>0</v>
      </c>
      <c r="H101" s="18">
        <f t="shared" si="5"/>
        <v>0</v>
      </c>
      <c r="I101" s="18">
        <f t="shared" si="3"/>
        <v>0</v>
      </c>
      <c r="J101" s="13"/>
    </row>
    <row r="102" spans="1:10" hidden="1" x14ac:dyDescent="0.25">
      <c r="A102" s="36">
        <v>86</v>
      </c>
      <c r="B102" s="13"/>
      <c r="C102" s="14"/>
      <c r="D102" s="15"/>
      <c r="E102" s="17">
        <f>IF(OR(COUNTIF(Lists!$A$2:$A$6,B102)=0,NOT(ISNUMBER(C102)),C102&lt;0,C102&gt;1000000,NOT(ISNUMBER(D102)),D102&lt;0,D102&gt;1),0,C102*D102)</f>
        <v>0</v>
      </c>
      <c r="F102" s="15"/>
      <c r="G102" s="17">
        <f t="shared" si="4"/>
        <v>0</v>
      </c>
      <c r="H102" s="18">
        <f t="shared" si="5"/>
        <v>0</v>
      </c>
      <c r="I102" s="18">
        <f t="shared" si="3"/>
        <v>0</v>
      </c>
      <c r="J102" s="13"/>
    </row>
    <row r="103" spans="1:10" hidden="1" x14ac:dyDescent="0.25">
      <c r="A103" s="36">
        <v>87</v>
      </c>
      <c r="B103" s="13"/>
      <c r="C103" s="14"/>
      <c r="D103" s="15"/>
      <c r="E103" s="17">
        <f>IF(OR(COUNTIF(Lists!$A$2:$A$6,B103)=0,NOT(ISNUMBER(C103)),C103&lt;0,C103&gt;1000000,NOT(ISNUMBER(D103)),D103&lt;0,D103&gt;1),0,C103*D103)</f>
        <v>0</v>
      </c>
      <c r="F103" s="15"/>
      <c r="G103" s="17">
        <f t="shared" si="4"/>
        <v>0</v>
      </c>
      <c r="H103" s="18">
        <f t="shared" si="5"/>
        <v>0</v>
      </c>
      <c r="I103" s="18">
        <f t="shared" si="3"/>
        <v>0</v>
      </c>
      <c r="J103" s="13"/>
    </row>
    <row r="104" spans="1:10" hidden="1" x14ac:dyDescent="0.25">
      <c r="A104" s="36">
        <v>88</v>
      </c>
      <c r="B104" s="13"/>
      <c r="C104" s="14"/>
      <c r="D104" s="15"/>
      <c r="E104" s="17">
        <f>IF(OR(COUNTIF(Lists!$A$2:$A$6,B104)=0,NOT(ISNUMBER(C104)),C104&lt;0,C104&gt;1000000,NOT(ISNUMBER(D104)),D104&lt;0,D104&gt;1),0,C104*D104)</f>
        <v>0</v>
      </c>
      <c r="F104" s="15"/>
      <c r="G104" s="17">
        <f t="shared" si="4"/>
        <v>0</v>
      </c>
      <c r="H104" s="18">
        <f t="shared" si="5"/>
        <v>0</v>
      </c>
      <c r="I104" s="18">
        <f t="shared" si="3"/>
        <v>0</v>
      </c>
      <c r="J104" s="13"/>
    </row>
    <row r="105" spans="1:10" hidden="1" x14ac:dyDescent="0.25">
      <c r="A105" s="36">
        <v>89</v>
      </c>
      <c r="B105" s="13"/>
      <c r="C105" s="14"/>
      <c r="D105" s="15"/>
      <c r="E105" s="17">
        <f>IF(OR(COUNTIF(Lists!$A$2:$A$6,B105)=0,NOT(ISNUMBER(C105)),C105&lt;0,C105&gt;1000000,NOT(ISNUMBER(D105)),D105&lt;0,D105&gt;1),0,C105*D105)</f>
        <v>0</v>
      </c>
      <c r="F105" s="15"/>
      <c r="G105" s="17">
        <f t="shared" si="4"/>
        <v>0</v>
      </c>
      <c r="H105" s="18">
        <f t="shared" si="5"/>
        <v>0</v>
      </c>
      <c r="I105" s="18">
        <f t="shared" si="3"/>
        <v>0</v>
      </c>
      <c r="J105" s="13"/>
    </row>
    <row r="106" spans="1:10" hidden="1" x14ac:dyDescent="0.25">
      <c r="A106" s="36">
        <v>90</v>
      </c>
      <c r="B106" s="13"/>
      <c r="C106" s="14"/>
      <c r="D106" s="15"/>
      <c r="E106" s="17">
        <f>IF(OR(COUNTIF(Lists!$A$2:$A$6,B106)=0,NOT(ISNUMBER(C106)),C106&lt;0,C106&gt;1000000,NOT(ISNUMBER(D106)),D106&lt;0,D106&gt;1),0,C106*D106)</f>
        <v>0</v>
      </c>
      <c r="F106" s="15"/>
      <c r="G106" s="17">
        <f t="shared" si="4"/>
        <v>0</v>
      </c>
      <c r="H106" s="18">
        <f t="shared" si="5"/>
        <v>0</v>
      </c>
      <c r="I106" s="18">
        <f t="shared" si="3"/>
        <v>0</v>
      </c>
      <c r="J106" s="13"/>
    </row>
    <row r="107" spans="1:10" hidden="1" x14ac:dyDescent="0.25">
      <c r="A107" s="36">
        <v>91</v>
      </c>
      <c r="B107" s="13"/>
      <c r="C107" s="14"/>
      <c r="D107" s="15"/>
      <c r="E107" s="17">
        <f>IF(OR(COUNTIF(Lists!$A$2:$A$6,B107)=0,NOT(ISNUMBER(C107)),C107&lt;0,C107&gt;1000000,NOT(ISNUMBER(D107)),D107&lt;0,D107&gt;1),0,C107*D107)</f>
        <v>0</v>
      </c>
      <c r="F107" s="15"/>
      <c r="G107" s="17">
        <f t="shared" si="4"/>
        <v>0</v>
      </c>
      <c r="H107" s="18">
        <f t="shared" si="5"/>
        <v>0</v>
      </c>
      <c r="I107" s="18">
        <f t="shared" si="3"/>
        <v>0</v>
      </c>
      <c r="J107" s="13"/>
    </row>
    <row r="108" spans="1:10" hidden="1" x14ac:dyDescent="0.25">
      <c r="A108" s="36">
        <v>92</v>
      </c>
      <c r="B108" s="13"/>
      <c r="C108" s="14"/>
      <c r="D108" s="15"/>
      <c r="E108" s="17">
        <f>IF(OR(COUNTIF(Lists!$A$2:$A$6,B108)=0,NOT(ISNUMBER(C108)),C108&lt;0,C108&gt;1000000,NOT(ISNUMBER(D108)),D108&lt;0,D108&gt;1),0,C108*D108)</f>
        <v>0</v>
      </c>
      <c r="F108" s="15"/>
      <c r="G108" s="17">
        <f t="shared" si="4"/>
        <v>0</v>
      </c>
      <c r="H108" s="18">
        <f t="shared" si="5"/>
        <v>0</v>
      </c>
      <c r="I108" s="18">
        <f t="shared" si="3"/>
        <v>0</v>
      </c>
      <c r="J108" s="13"/>
    </row>
    <row r="109" spans="1:10" hidden="1" x14ac:dyDescent="0.25">
      <c r="A109" s="36">
        <v>93</v>
      </c>
      <c r="B109" s="13"/>
      <c r="C109" s="14"/>
      <c r="D109" s="15"/>
      <c r="E109" s="17">
        <f>IF(OR(COUNTIF(Lists!$A$2:$A$6,B109)=0,NOT(ISNUMBER(C109)),C109&lt;0,C109&gt;1000000,NOT(ISNUMBER(D109)),D109&lt;0,D109&gt;1),0,C109*D109)</f>
        <v>0</v>
      </c>
      <c r="F109" s="15"/>
      <c r="G109" s="17">
        <f t="shared" si="4"/>
        <v>0</v>
      </c>
      <c r="H109" s="18">
        <f t="shared" si="5"/>
        <v>0</v>
      </c>
      <c r="I109" s="18">
        <f t="shared" si="3"/>
        <v>0</v>
      </c>
      <c r="J109" s="13"/>
    </row>
    <row r="110" spans="1:10" hidden="1" x14ac:dyDescent="0.25">
      <c r="A110" s="36">
        <v>94</v>
      </c>
      <c r="B110" s="13"/>
      <c r="C110" s="14"/>
      <c r="D110" s="15"/>
      <c r="E110" s="17">
        <f>IF(OR(COUNTIF(Lists!$A$2:$A$6,B110)=0,NOT(ISNUMBER(C110)),C110&lt;0,C110&gt;1000000,NOT(ISNUMBER(D110)),D110&lt;0,D110&gt;1),0,C110*D110)</f>
        <v>0</v>
      </c>
      <c r="F110" s="15"/>
      <c r="G110" s="17">
        <f t="shared" si="4"/>
        <v>0</v>
      </c>
      <c r="H110" s="18">
        <f t="shared" si="5"/>
        <v>0</v>
      </c>
      <c r="I110" s="18">
        <f t="shared" si="3"/>
        <v>0</v>
      </c>
      <c r="J110" s="13"/>
    </row>
    <row r="111" spans="1:10" hidden="1" x14ac:dyDescent="0.25">
      <c r="A111" s="36">
        <v>95</v>
      </c>
      <c r="B111" s="13"/>
      <c r="C111" s="14"/>
      <c r="D111" s="15"/>
      <c r="E111" s="17">
        <f>IF(OR(COUNTIF(Lists!$A$2:$A$6,B111)=0,NOT(ISNUMBER(C111)),C111&lt;0,C111&gt;1000000,NOT(ISNUMBER(D111)),D111&lt;0,D111&gt;1),0,C111*D111)</f>
        <v>0</v>
      </c>
      <c r="F111" s="15"/>
      <c r="G111" s="17">
        <f t="shared" si="4"/>
        <v>0</v>
      </c>
      <c r="H111" s="18">
        <f t="shared" si="5"/>
        <v>0</v>
      </c>
      <c r="I111" s="18">
        <f t="shared" si="3"/>
        <v>0</v>
      </c>
      <c r="J111" s="13"/>
    </row>
    <row r="112" spans="1:10" hidden="1" x14ac:dyDescent="0.25">
      <c r="A112" s="36">
        <v>96</v>
      </c>
      <c r="B112" s="13"/>
      <c r="C112" s="14"/>
      <c r="D112" s="15"/>
      <c r="E112" s="17">
        <f>IF(OR(COUNTIF(Lists!$A$2:$A$6,B112)=0,NOT(ISNUMBER(C112)),C112&lt;0,C112&gt;1000000,NOT(ISNUMBER(D112)),D112&lt;0,D112&gt;1),0,C112*D112)</f>
        <v>0</v>
      </c>
      <c r="F112" s="15"/>
      <c r="G112" s="17">
        <f t="shared" si="4"/>
        <v>0</v>
      </c>
      <c r="H112" s="18">
        <f t="shared" si="5"/>
        <v>0</v>
      </c>
      <c r="I112" s="18">
        <f t="shared" si="3"/>
        <v>0</v>
      </c>
      <c r="J112" s="13"/>
    </row>
    <row r="113" spans="1:10" hidden="1" x14ac:dyDescent="0.25">
      <c r="A113" s="36">
        <v>97</v>
      </c>
      <c r="B113" s="13"/>
      <c r="C113" s="14"/>
      <c r="D113" s="15"/>
      <c r="E113" s="17">
        <f>IF(OR(COUNTIF(Lists!$A$2:$A$6,B113)=0,NOT(ISNUMBER(C113)),C113&lt;0,C113&gt;1000000,NOT(ISNUMBER(D113)),D113&lt;0,D113&gt;1),0,C113*D113)</f>
        <v>0</v>
      </c>
      <c r="F113" s="15"/>
      <c r="G113" s="17">
        <f t="shared" si="4"/>
        <v>0</v>
      </c>
      <c r="H113" s="18">
        <f t="shared" si="5"/>
        <v>0</v>
      </c>
      <c r="I113" s="18">
        <f t="shared" si="3"/>
        <v>0</v>
      </c>
      <c r="J113" s="13"/>
    </row>
    <row r="114" spans="1:10" hidden="1" x14ac:dyDescent="0.25">
      <c r="A114" s="36">
        <v>98</v>
      </c>
      <c r="B114" s="13"/>
      <c r="C114" s="14"/>
      <c r="D114" s="15"/>
      <c r="E114" s="17">
        <f>IF(OR(COUNTIF(Lists!$A$2:$A$6,B114)=0,NOT(ISNUMBER(C114)),C114&lt;0,C114&gt;1000000,NOT(ISNUMBER(D114)),D114&lt;0,D114&gt;1),0,C114*D114)</f>
        <v>0</v>
      </c>
      <c r="F114" s="15"/>
      <c r="G114" s="17">
        <f t="shared" si="4"/>
        <v>0</v>
      </c>
      <c r="H114" s="18">
        <f t="shared" si="5"/>
        <v>0</v>
      </c>
      <c r="I114" s="18">
        <f t="shared" si="3"/>
        <v>0</v>
      </c>
      <c r="J114" s="13"/>
    </row>
    <row r="115" spans="1:10" hidden="1" x14ac:dyDescent="0.25">
      <c r="A115" s="36">
        <v>99</v>
      </c>
      <c r="B115" s="13"/>
      <c r="C115" s="14"/>
      <c r="D115" s="15"/>
      <c r="E115" s="17">
        <f>IF(OR(COUNTIF(Lists!$A$2:$A$6,B115)=0,NOT(ISNUMBER(C115)),C115&lt;0,C115&gt;1000000,NOT(ISNUMBER(D115)),D115&lt;0,D115&gt;1),0,C115*D115)</f>
        <v>0</v>
      </c>
      <c r="F115" s="15"/>
      <c r="G115" s="17">
        <f t="shared" si="4"/>
        <v>0</v>
      </c>
      <c r="H115" s="18">
        <f t="shared" si="5"/>
        <v>0</v>
      </c>
      <c r="I115" s="18">
        <f t="shared" si="3"/>
        <v>0</v>
      </c>
      <c r="J115" s="13"/>
    </row>
    <row r="116" spans="1:10" hidden="1" x14ac:dyDescent="0.25">
      <c r="A116" s="36">
        <v>100</v>
      </c>
      <c r="B116" s="13"/>
      <c r="C116" s="14"/>
      <c r="D116" s="15"/>
      <c r="E116" s="17">
        <f>IF(OR(COUNTIF(Lists!$A$2:$A$6,B116)=0,NOT(ISNUMBER(C116)),C116&lt;0,C116&gt;1000000,NOT(ISNUMBER(D116)),D116&lt;0,D116&gt;1),0,C116*D116)</f>
        <v>0</v>
      </c>
      <c r="F116" s="15"/>
      <c r="G116" s="17">
        <f t="shared" si="4"/>
        <v>0</v>
      </c>
      <c r="H116" s="18">
        <f t="shared" si="5"/>
        <v>0</v>
      </c>
      <c r="I116" s="18">
        <f t="shared" si="3"/>
        <v>0</v>
      </c>
      <c r="J116" s="13"/>
    </row>
    <row r="117" spans="1:10" hidden="1" x14ac:dyDescent="0.25">
      <c r="A117" s="36">
        <v>101</v>
      </c>
      <c r="B117" s="13"/>
      <c r="C117" s="14"/>
      <c r="D117" s="15"/>
      <c r="E117" s="17">
        <f>IF(OR(COUNTIF(Lists!$A$2:$A$6,B117)=0,NOT(ISNUMBER(C117)),C117&lt;0,C117&gt;1000000,NOT(ISNUMBER(D117)),D117&lt;0,D117&gt;1),0,C117*D117)</f>
        <v>0</v>
      </c>
      <c r="F117" s="15"/>
      <c r="G117" s="17">
        <f t="shared" si="4"/>
        <v>0</v>
      </c>
      <c r="H117" s="18">
        <f t="shared" si="5"/>
        <v>0</v>
      </c>
      <c r="I117" s="18">
        <f t="shared" si="3"/>
        <v>0</v>
      </c>
      <c r="J117" s="13"/>
    </row>
    <row r="118" spans="1:10" hidden="1" x14ac:dyDescent="0.25">
      <c r="A118" s="36">
        <v>102</v>
      </c>
      <c r="B118" s="13"/>
      <c r="C118" s="14"/>
      <c r="D118" s="15"/>
      <c r="E118" s="17">
        <f>IF(OR(COUNTIF(Lists!$A$2:$A$6,B118)=0,NOT(ISNUMBER(C118)),C118&lt;0,C118&gt;1000000,NOT(ISNUMBER(D118)),D118&lt;0,D118&gt;1),0,C118*D118)</f>
        <v>0</v>
      </c>
      <c r="F118" s="15"/>
      <c r="G118" s="17">
        <f t="shared" si="4"/>
        <v>0</v>
      </c>
      <c r="H118" s="18">
        <f t="shared" si="5"/>
        <v>0</v>
      </c>
      <c r="I118" s="18">
        <f t="shared" si="3"/>
        <v>0</v>
      </c>
      <c r="J118" s="13"/>
    </row>
    <row r="119" spans="1:10" hidden="1" x14ac:dyDescent="0.25">
      <c r="A119" s="36">
        <v>103</v>
      </c>
      <c r="B119" s="13"/>
      <c r="C119" s="14"/>
      <c r="D119" s="15"/>
      <c r="E119" s="17">
        <f>IF(OR(COUNTIF(Lists!$A$2:$A$6,B119)=0,NOT(ISNUMBER(C119)),C119&lt;0,C119&gt;1000000,NOT(ISNUMBER(D119)),D119&lt;0,D119&gt;1),0,C119*D119)</f>
        <v>0</v>
      </c>
      <c r="F119" s="15"/>
      <c r="G119" s="17">
        <f t="shared" si="4"/>
        <v>0</v>
      </c>
      <c r="H119" s="18">
        <f t="shared" si="5"/>
        <v>0</v>
      </c>
      <c r="I119" s="18">
        <f t="shared" si="3"/>
        <v>0</v>
      </c>
      <c r="J119" s="13"/>
    </row>
    <row r="120" spans="1:10" hidden="1" x14ac:dyDescent="0.25">
      <c r="A120" s="36">
        <v>104</v>
      </c>
      <c r="B120" s="13"/>
      <c r="C120" s="14"/>
      <c r="D120" s="15"/>
      <c r="E120" s="17">
        <f>IF(OR(COUNTIF(Lists!$A$2:$A$6,B120)=0,NOT(ISNUMBER(C120)),C120&lt;0,C120&gt;1000000,NOT(ISNUMBER(D120)),D120&lt;0,D120&gt;1),0,C120*D120)</f>
        <v>0</v>
      </c>
      <c r="F120" s="15"/>
      <c r="G120" s="17">
        <f t="shared" si="4"/>
        <v>0</v>
      </c>
      <c r="H120" s="18">
        <f t="shared" si="5"/>
        <v>0</v>
      </c>
      <c r="I120" s="18">
        <f t="shared" si="3"/>
        <v>0</v>
      </c>
      <c r="J120" s="13"/>
    </row>
    <row r="121" spans="1:10" hidden="1" x14ac:dyDescent="0.25">
      <c r="A121" s="36">
        <v>105</v>
      </c>
      <c r="B121" s="13"/>
      <c r="C121" s="14"/>
      <c r="D121" s="15"/>
      <c r="E121" s="17">
        <f>IF(OR(COUNTIF(Lists!$A$2:$A$6,B121)=0,NOT(ISNUMBER(C121)),C121&lt;0,C121&gt;1000000,NOT(ISNUMBER(D121)),D121&lt;0,D121&gt;1),0,C121*D121)</f>
        <v>0</v>
      </c>
      <c r="F121" s="15"/>
      <c r="G121" s="17">
        <f t="shared" si="4"/>
        <v>0</v>
      </c>
      <c r="H121" s="18">
        <f t="shared" si="5"/>
        <v>0</v>
      </c>
      <c r="I121" s="18">
        <f t="shared" si="3"/>
        <v>0</v>
      </c>
      <c r="J121" s="13"/>
    </row>
    <row r="122" spans="1:10" hidden="1" x14ac:dyDescent="0.25">
      <c r="A122" s="36">
        <v>106</v>
      </c>
      <c r="B122" s="13"/>
      <c r="C122" s="14"/>
      <c r="D122" s="15"/>
      <c r="E122" s="17">
        <f>IF(OR(COUNTIF(Lists!$A$2:$A$6,B122)=0,NOT(ISNUMBER(C122)),C122&lt;0,C122&gt;1000000,NOT(ISNUMBER(D122)),D122&lt;0,D122&gt;1),0,C122*D122)</f>
        <v>0</v>
      </c>
      <c r="F122" s="15"/>
      <c r="G122" s="17">
        <f t="shared" si="4"/>
        <v>0</v>
      </c>
      <c r="H122" s="18">
        <f t="shared" si="5"/>
        <v>0</v>
      </c>
      <c r="I122" s="18">
        <f t="shared" si="3"/>
        <v>0</v>
      </c>
      <c r="J122" s="13"/>
    </row>
    <row r="123" spans="1:10" hidden="1" x14ac:dyDescent="0.25">
      <c r="A123" s="36">
        <v>107</v>
      </c>
      <c r="B123" s="13"/>
      <c r="C123" s="14"/>
      <c r="D123" s="15"/>
      <c r="E123" s="17">
        <f>IF(OR(COUNTIF(Lists!$A$2:$A$6,B123)=0,NOT(ISNUMBER(C123)),C123&lt;0,C123&gt;1000000,NOT(ISNUMBER(D123)),D123&lt;0,D123&gt;1),0,C123*D123)</f>
        <v>0</v>
      </c>
      <c r="F123" s="15"/>
      <c r="G123" s="17">
        <f t="shared" si="4"/>
        <v>0</v>
      </c>
      <c r="H123" s="18">
        <f t="shared" si="5"/>
        <v>0</v>
      </c>
      <c r="I123" s="18">
        <f t="shared" si="3"/>
        <v>0</v>
      </c>
      <c r="J123" s="13"/>
    </row>
    <row r="124" spans="1:10" hidden="1" x14ac:dyDescent="0.25">
      <c r="A124" s="36">
        <v>108</v>
      </c>
      <c r="B124" s="13"/>
      <c r="C124" s="14"/>
      <c r="D124" s="15"/>
      <c r="E124" s="17">
        <f>IF(OR(COUNTIF(Lists!$A$2:$A$6,B124)=0,NOT(ISNUMBER(C124)),C124&lt;0,C124&gt;1000000,NOT(ISNUMBER(D124)),D124&lt;0,D124&gt;1),0,C124*D124)</f>
        <v>0</v>
      </c>
      <c r="F124" s="15"/>
      <c r="G124" s="17">
        <f t="shared" si="4"/>
        <v>0</v>
      </c>
      <c r="H124" s="18">
        <f t="shared" si="5"/>
        <v>0</v>
      </c>
      <c r="I124" s="18">
        <f t="shared" si="3"/>
        <v>0</v>
      </c>
      <c r="J124" s="13"/>
    </row>
    <row r="125" spans="1:10" hidden="1" x14ac:dyDescent="0.25">
      <c r="A125" s="36">
        <v>109</v>
      </c>
      <c r="B125" s="13"/>
      <c r="C125" s="14"/>
      <c r="D125" s="15"/>
      <c r="E125" s="17">
        <f>IF(OR(COUNTIF(Lists!$A$2:$A$6,B125)=0,NOT(ISNUMBER(C125)),C125&lt;0,C125&gt;1000000,NOT(ISNUMBER(D125)),D125&lt;0,D125&gt;1),0,C125*D125)</f>
        <v>0</v>
      </c>
      <c r="F125" s="15"/>
      <c r="G125" s="17">
        <f t="shared" si="4"/>
        <v>0</v>
      </c>
      <c r="H125" s="18">
        <f t="shared" si="5"/>
        <v>0</v>
      </c>
      <c r="I125" s="18">
        <f t="shared" si="3"/>
        <v>0</v>
      </c>
      <c r="J125" s="13"/>
    </row>
    <row r="126" spans="1:10" hidden="1" x14ac:dyDescent="0.25">
      <c r="A126" s="36">
        <v>110</v>
      </c>
      <c r="B126" s="13"/>
      <c r="C126" s="14"/>
      <c r="D126" s="15"/>
      <c r="E126" s="17">
        <f>IF(OR(COUNTIF(Lists!$A$2:$A$6,B126)=0,NOT(ISNUMBER(C126)),C126&lt;0,C126&gt;1000000,NOT(ISNUMBER(D126)),D126&lt;0,D126&gt;1),0,C126*D126)</f>
        <v>0</v>
      </c>
      <c r="F126" s="15"/>
      <c r="G126" s="17">
        <f t="shared" si="4"/>
        <v>0</v>
      </c>
      <c r="H126" s="18">
        <f t="shared" si="5"/>
        <v>0</v>
      </c>
      <c r="I126" s="18">
        <f t="shared" si="3"/>
        <v>0</v>
      </c>
      <c r="J126" s="13"/>
    </row>
    <row r="127" spans="1:10" hidden="1" x14ac:dyDescent="0.25">
      <c r="A127" s="36">
        <v>111</v>
      </c>
      <c r="B127" s="13"/>
      <c r="C127" s="14"/>
      <c r="D127" s="15"/>
      <c r="E127" s="17">
        <f>IF(OR(COUNTIF(Lists!$A$2:$A$6,B127)=0,NOT(ISNUMBER(C127)),C127&lt;0,C127&gt;1000000,NOT(ISNUMBER(D127)),D127&lt;0,D127&gt;1),0,C127*D127)</f>
        <v>0</v>
      </c>
      <c r="F127" s="15"/>
      <c r="G127" s="17">
        <f t="shared" si="4"/>
        <v>0</v>
      </c>
      <c r="H127" s="18">
        <f t="shared" si="5"/>
        <v>0</v>
      </c>
      <c r="I127" s="18">
        <f t="shared" si="3"/>
        <v>0</v>
      </c>
      <c r="J127" s="13"/>
    </row>
    <row r="128" spans="1:10" hidden="1" x14ac:dyDescent="0.25">
      <c r="A128" s="36">
        <v>112</v>
      </c>
      <c r="B128" s="13"/>
      <c r="C128" s="14"/>
      <c r="D128" s="15"/>
      <c r="E128" s="17">
        <f>IF(OR(COUNTIF(Lists!$A$2:$A$6,B128)=0,NOT(ISNUMBER(C128)),C128&lt;0,C128&gt;1000000,NOT(ISNUMBER(D128)),D128&lt;0,D128&gt;1),0,C128*D128)</f>
        <v>0</v>
      </c>
      <c r="F128" s="15"/>
      <c r="G128" s="17">
        <f t="shared" si="4"/>
        <v>0</v>
      </c>
      <c r="H128" s="18">
        <f t="shared" si="5"/>
        <v>0</v>
      </c>
      <c r="I128" s="18">
        <f t="shared" si="3"/>
        <v>0</v>
      </c>
      <c r="J128" s="13"/>
    </row>
    <row r="129" spans="1:10" hidden="1" x14ac:dyDescent="0.25">
      <c r="A129" s="36">
        <v>113</v>
      </c>
      <c r="B129" s="13"/>
      <c r="C129" s="14"/>
      <c r="D129" s="15"/>
      <c r="E129" s="17">
        <f>IF(OR(COUNTIF(Lists!$A$2:$A$6,B129)=0,NOT(ISNUMBER(C129)),C129&lt;0,C129&gt;1000000,NOT(ISNUMBER(D129)),D129&lt;0,D129&gt;1),0,C129*D129)</f>
        <v>0</v>
      </c>
      <c r="F129" s="15"/>
      <c r="G129" s="17">
        <f t="shared" si="4"/>
        <v>0</v>
      </c>
      <c r="H129" s="18">
        <f t="shared" si="5"/>
        <v>0</v>
      </c>
      <c r="I129" s="18">
        <f t="shared" si="3"/>
        <v>0</v>
      </c>
      <c r="J129" s="13"/>
    </row>
    <row r="130" spans="1:10" hidden="1" x14ac:dyDescent="0.25">
      <c r="A130" s="36">
        <v>114</v>
      </c>
      <c r="B130" s="13"/>
      <c r="C130" s="14"/>
      <c r="D130" s="15"/>
      <c r="E130" s="17">
        <f>IF(OR(COUNTIF(Lists!$A$2:$A$6,B130)=0,NOT(ISNUMBER(C130)),C130&lt;0,C130&gt;1000000,NOT(ISNUMBER(D130)),D130&lt;0,D130&gt;1),0,C130*D130)</f>
        <v>0</v>
      </c>
      <c r="F130" s="15"/>
      <c r="G130" s="17">
        <f t="shared" si="4"/>
        <v>0</v>
      </c>
      <c r="H130" s="18">
        <f t="shared" si="5"/>
        <v>0</v>
      </c>
      <c r="I130" s="18">
        <f t="shared" si="3"/>
        <v>0</v>
      </c>
      <c r="J130" s="13"/>
    </row>
    <row r="131" spans="1:10" hidden="1" x14ac:dyDescent="0.25">
      <c r="A131" s="36">
        <v>115</v>
      </c>
      <c r="B131" s="13"/>
      <c r="C131" s="14"/>
      <c r="D131" s="15"/>
      <c r="E131" s="17">
        <f>IF(OR(COUNTIF(Lists!$A$2:$A$6,B131)=0,NOT(ISNUMBER(C131)),C131&lt;0,C131&gt;1000000,NOT(ISNUMBER(D131)),D131&lt;0,D131&gt;1),0,C131*D131)</f>
        <v>0</v>
      </c>
      <c r="F131" s="15"/>
      <c r="G131" s="17">
        <f t="shared" si="4"/>
        <v>0</v>
      </c>
      <c r="H131" s="18">
        <f t="shared" si="5"/>
        <v>0</v>
      </c>
      <c r="I131" s="18">
        <f t="shared" si="3"/>
        <v>0</v>
      </c>
      <c r="J131" s="13"/>
    </row>
    <row r="132" spans="1:10" hidden="1" x14ac:dyDescent="0.25">
      <c r="A132" s="36">
        <v>116</v>
      </c>
      <c r="B132" s="13"/>
      <c r="C132" s="14"/>
      <c r="D132" s="15"/>
      <c r="E132" s="17">
        <f>IF(OR(COUNTIF(Lists!$A$2:$A$6,B132)=0,NOT(ISNUMBER(C132)),C132&lt;0,C132&gt;1000000,NOT(ISNUMBER(D132)),D132&lt;0,D132&gt;1),0,C132*D132)</f>
        <v>0</v>
      </c>
      <c r="F132" s="15"/>
      <c r="G132" s="17">
        <f t="shared" si="4"/>
        <v>0</v>
      </c>
      <c r="H132" s="18">
        <f t="shared" si="5"/>
        <v>0</v>
      </c>
      <c r="I132" s="18">
        <f t="shared" si="3"/>
        <v>0</v>
      </c>
      <c r="J132" s="13"/>
    </row>
    <row r="133" spans="1:10" hidden="1" x14ac:dyDescent="0.25">
      <c r="A133" s="36">
        <v>117</v>
      </c>
      <c r="B133" s="13"/>
      <c r="C133" s="14"/>
      <c r="D133" s="15"/>
      <c r="E133" s="17">
        <f>IF(OR(COUNTIF(Lists!$A$2:$A$6,B133)=0,NOT(ISNUMBER(C133)),C133&lt;0,C133&gt;1000000,NOT(ISNUMBER(D133)),D133&lt;0,D133&gt;1),0,C133*D133)</f>
        <v>0</v>
      </c>
      <c r="F133" s="15"/>
      <c r="G133" s="17">
        <f t="shared" si="4"/>
        <v>0</v>
      </c>
      <c r="H133" s="18">
        <f t="shared" si="5"/>
        <v>0</v>
      </c>
      <c r="I133" s="18">
        <f t="shared" si="3"/>
        <v>0</v>
      </c>
      <c r="J133" s="13"/>
    </row>
    <row r="134" spans="1:10" hidden="1" x14ac:dyDescent="0.25">
      <c r="A134" s="36">
        <v>118</v>
      </c>
      <c r="B134" s="13"/>
      <c r="C134" s="14"/>
      <c r="D134" s="15"/>
      <c r="E134" s="17">
        <f>IF(OR(COUNTIF(Lists!$A$2:$A$6,B134)=0,NOT(ISNUMBER(C134)),C134&lt;0,C134&gt;1000000,NOT(ISNUMBER(D134)),D134&lt;0,D134&gt;1),0,C134*D134)</f>
        <v>0</v>
      </c>
      <c r="F134" s="15"/>
      <c r="G134" s="17">
        <f t="shared" si="4"/>
        <v>0</v>
      </c>
      <c r="H134" s="18">
        <f t="shared" si="5"/>
        <v>0</v>
      </c>
      <c r="I134" s="18">
        <f t="shared" si="3"/>
        <v>0</v>
      </c>
      <c r="J134" s="13"/>
    </row>
    <row r="135" spans="1:10" hidden="1" x14ac:dyDescent="0.25">
      <c r="A135" s="36">
        <v>119</v>
      </c>
      <c r="B135" s="13"/>
      <c r="C135" s="14"/>
      <c r="D135" s="15"/>
      <c r="E135" s="17">
        <f>IF(OR(COUNTIF(Lists!$A$2:$A$6,B135)=0,NOT(ISNUMBER(C135)),C135&lt;0,C135&gt;1000000,NOT(ISNUMBER(D135)),D135&lt;0,D135&gt;1),0,C135*D135)</f>
        <v>0</v>
      </c>
      <c r="F135" s="15"/>
      <c r="G135" s="17">
        <f t="shared" si="4"/>
        <v>0</v>
      </c>
      <c r="H135" s="18">
        <f t="shared" si="5"/>
        <v>0</v>
      </c>
      <c r="I135" s="18">
        <f t="shared" si="3"/>
        <v>0</v>
      </c>
      <c r="J135" s="13"/>
    </row>
    <row r="136" spans="1:10" hidden="1" x14ac:dyDescent="0.25">
      <c r="A136" s="36">
        <v>120</v>
      </c>
      <c r="B136" s="13"/>
      <c r="C136" s="14"/>
      <c r="D136" s="15"/>
      <c r="E136" s="17">
        <f>IF(OR(COUNTIF(Lists!$A$2:$A$6,B136)=0,NOT(ISNUMBER(C136)),C136&lt;0,C136&gt;1000000,NOT(ISNUMBER(D136)),D136&lt;0,D136&gt;1),0,C136*D136)</f>
        <v>0</v>
      </c>
      <c r="F136" s="15"/>
      <c r="G136" s="17">
        <f t="shared" si="4"/>
        <v>0</v>
      </c>
      <c r="H136" s="18">
        <f t="shared" si="5"/>
        <v>0</v>
      </c>
      <c r="I136" s="18">
        <f t="shared" si="3"/>
        <v>0</v>
      </c>
      <c r="J136" s="13"/>
    </row>
    <row r="137" spans="1:10" ht="15.75" thickBot="1" x14ac:dyDescent="0.3"/>
    <row r="138" spans="1:10" ht="15.75" x14ac:dyDescent="0.25">
      <c r="A138" s="43" t="s">
        <v>278</v>
      </c>
      <c r="B138" s="44"/>
      <c r="C138" s="45"/>
    </row>
    <row r="139" spans="1:10" x14ac:dyDescent="0.25">
      <c r="A139" s="39" t="s">
        <v>23</v>
      </c>
      <c r="B139" s="40"/>
      <c r="C139" s="19">
        <f>SUM(H16:H136)</f>
        <v>0</v>
      </c>
    </row>
    <row r="140" spans="1:10" x14ac:dyDescent="0.25">
      <c r="A140" s="39" t="s">
        <v>24</v>
      </c>
      <c r="B140" s="40"/>
      <c r="C140" s="19">
        <f>SUM(I16:I136)</f>
        <v>0</v>
      </c>
    </row>
    <row r="141" spans="1:10" x14ac:dyDescent="0.25">
      <c r="A141" s="39" t="s">
        <v>284</v>
      </c>
      <c r="B141" s="40"/>
      <c r="C141" s="20" t="e">
        <f>E7*E6*B9</f>
        <v>#VALUE!</v>
      </c>
    </row>
    <row r="142" spans="1:10" x14ac:dyDescent="0.25">
      <c r="A142" s="39" t="s">
        <v>285</v>
      </c>
      <c r="B142" s="40"/>
      <c r="C142" s="20" t="e">
        <f>E8*E6*B9</f>
        <v>#VALUE!</v>
      </c>
    </row>
    <row r="143" spans="1:10" x14ac:dyDescent="0.25">
      <c r="A143" s="39" t="s">
        <v>25</v>
      </c>
      <c r="B143" s="40"/>
      <c r="C143" s="20">
        <f>IF(E6&gt;0, C139 / ($E$6 * $B$9), 0)</f>
        <v>0</v>
      </c>
    </row>
    <row r="144" spans="1:10" x14ac:dyDescent="0.25">
      <c r="A144" s="39" t="s">
        <v>26</v>
      </c>
      <c r="B144" s="40"/>
      <c r="C144" s="20">
        <f>IF(E6&gt;0, C140 / ($E$6 * $B$9), 0)</f>
        <v>0</v>
      </c>
    </row>
    <row r="145" spans="1:10" x14ac:dyDescent="0.25">
      <c r="A145" s="39" t="s">
        <v>27</v>
      </c>
      <c r="B145" s="40"/>
      <c r="C145" s="21" t="str">
        <f>IF(C143&lt;200,"Below",IF(C143&gt;=200,"Met"))</f>
        <v>Below</v>
      </c>
    </row>
    <row r="146" spans="1:10" ht="15.75" thickBot="1" x14ac:dyDescent="0.3">
      <c r="A146" s="41" t="s">
        <v>28</v>
      </c>
      <c r="B146" s="42"/>
      <c r="C146" s="22" t="str">
        <f>IF(C144&lt;40,"Below",IF(C144&gt;=40,"Met"))</f>
        <v>Below</v>
      </c>
    </row>
    <row r="147" spans="1:10" ht="15.75" thickBot="1" x14ac:dyDescent="0.3"/>
    <row r="148" spans="1:10" ht="15.75" x14ac:dyDescent="0.25">
      <c r="A148" s="43" t="s">
        <v>279</v>
      </c>
      <c r="B148" s="44"/>
      <c r="C148" s="45"/>
      <c r="D148" s="30"/>
      <c r="E148" s="37"/>
      <c r="F148" s="37"/>
      <c r="G148" s="37"/>
      <c r="H148" s="37"/>
      <c r="I148" s="37"/>
      <c r="J148" s="37"/>
    </row>
    <row r="149" spans="1:10" x14ac:dyDescent="0.25">
      <c r="A149" s="35" t="s">
        <v>0</v>
      </c>
      <c r="B149" s="35" t="s">
        <v>17</v>
      </c>
      <c r="C149" s="35" t="s">
        <v>20</v>
      </c>
      <c r="D149" s="35" t="s">
        <v>21</v>
      </c>
    </row>
    <row r="150" spans="1:10" x14ac:dyDescent="0.25">
      <c r="A150" s="38" t="s">
        <v>1</v>
      </c>
      <c r="B150" s="23">
        <f>SUMIFS(E16:E136,B16:B136,A150)</f>
        <v>0</v>
      </c>
      <c r="C150" s="16">
        <f>SUMIFS(H16:H136,B16:B136,A150)</f>
        <v>0</v>
      </c>
      <c r="D150" s="16">
        <f>SUMIFS(I16:I136,B16:B136,A150)</f>
        <v>0</v>
      </c>
    </row>
    <row r="151" spans="1:10" x14ac:dyDescent="0.25">
      <c r="A151" s="38" t="s">
        <v>2</v>
      </c>
      <c r="B151" s="23">
        <f>SUMIFS(E16:E136,B16:B136,A151)</f>
        <v>0</v>
      </c>
      <c r="C151" s="16">
        <f>SUMIFS(H16:H136,B16:B136,A151)</f>
        <v>0</v>
      </c>
      <c r="D151" s="16">
        <f>SUMIFS(I16:I136,B16:B136,A151)</f>
        <v>0</v>
      </c>
    </row>
    <row r="152" spans="1:10" x14ac:dyDescent="0.25">
      <c r="A152" s="38" t="s">
        <v>3</v>
      </c>
      <c r="B152" s="23">
        <f>SUMIFS(E16:E136,B16:B136,A152)</f>
        <v>0</v>
      </c>
      <c r="C152" s="16">
        <f>SUMIFS(H16:H136,B16:B136,A152)</f>
        <v>0</v>
      </c>
      <c r="D152" s="16">
        <f>SUMIFS(I16:I136,B16:B136,A152)</f>
        <v>0</v>
      </c>
    </row>
    <row r="153" spans="1:10" x14ac:dyDescent="0.25">
      <c r="A153" s="38" t="s">
        <v>4</v>
      </c>
      <c r="B153" s="23">
        <f>SUMIFS(E16:E136,B16:B136,A153)</f>
        <v>0</v>
      </c>
      <c r="C153" s="16">
        <f>SUMIFS(H16:H136,B16:B136,A153)</f>
        <v>0</v>
      </c>
      <c r="D153" s="16">
        <f>SUMIFS(I16:I136,B16:B136,A153)</f>
        <v>0</v>
      </c>
    </row>
    <row r="154" spans="1:10" x14ac:dyDescent="0.25">
      <c r="A154" s="38" t="s">
        <v>5</v>
      </c>
      <c r="B154" s="23">
        <f>SUMIFS(E16:E136,B16:B136,A154)</f>
        <v>0</v>
      </c>
      <c r="C154" s="16">
        <f>SUMIFS(H16:H136,B16:B136,A154)</f>
        <v>0</v>
      </c>
      <c r="D154" s="16">
        <f>SUMIFS(I16:I136,B16:B136,A154)</f>
        <v>0</v>
      </c>
    </row>
  </sheetData>
  <sheetProtection algorithmName="SHA-256" hashValue="7s8gEELJeKv0ak+wn4WtPgPFHnyp4eOFHqyBW9rtDAc=" saltValue="x1OCL5Ese2838g/cU+S9vA==" spinCount="100000" sheet="1" objects="1" scenarios="1"/>
  <autoFilter ref="A15:J136" xr:uid="{00000000-0009-0000-0000-000002000000}"/>
  <mergeCells count="17">
    <mergeCell ref="A1:J1"/>
    <mergeCell ref="A3:B3"/>
    <mergeCell ref="D5:E5"/>
    <mergeCell ref="B11:J12"/>
    <mergeCell ref="A14:C14"/>
    <mergeCell ref="D14:F14"/>
    <mergeCell ref="G14:I14"/>
    <mergeCell ref="A144:B144"/>
    <mergeCell ref="A145:B145"/>
    <mergeCell ref="A146:B146"/>
    <mergeCell ref="A148:C148"/>
    <mergeCell ref="A138:C138"/>
    <mergeCell ref="A139:B139"/>
    <mergeCell ref="A140:B140"/>
    <mergeCell ref="A141:B141"/>
    <mergeCell ref="A142:B142"/>
    <mergeCell ref="A143:B143"/>
  </mergeCells>
  <conditionalFormatting sqref="C145">
    <cfRule type="expression" dxfId="3" priority="2">
      <formula>C145="Below"</formula>
    </cfRule>
    <cfRule type="expression" dxfId="2" priority="4">
      <formula>OR($C145="Met",C$145="Exceeded")</formula>
    </cfRule>
  </conditionalFormatting>
  <conditionalFormatting sqref="C146">
    <cfRule type="expression" dxfId="1" priority="1">
      <formula>OR($C146="Below")</formula>
    </cfRule>
    <cfRule type="expression" dxfId="0" priority="3">
      <formula>OR($C146="Met",$C146="Exceeded")</formula>
    </cfRule>
  </conditionalFormatting>
  <dataValidations count="6">
    <dataValidation type="decimal" allowBlank="1" showErrorMessage="1" errorTitle="Invalid percentage" error="Enter a percentage between 0% and 100%." sqref="F16:F136 D16:D136" xr:uid="{CC66A023-C23C-42C1-8366-9E91A7141F14}">
      <formula1>0</formula1>
      <formula2>1</formula2>
    </dataValidation>
    <dataValidation type="list" allowBlank="1" showErrorMessage="1" errorTitle="Select an approved role" error="Choose RN, EN, PCW, AIN or Student Nurse from the drop-down list." sqref="B16:B136" xr:uid="{182338E3-799B-41F9-AFD3-E577E05D6BB5}">
      <formula1>"RN,EN,PCW,AIN,Student Nurse"</formula1>
    </dataValidation>
    <dataValidation type="decimal" allowBlank="1" showErrorMessage="1" errorTitle="Check total hours" error="Enter aggregated hours as a number from 0 to 100,000. This high ceiling only prevents obvious entry errors." sqref="C16:C136" xr:uid="{61EBE723-6886-4F3E-9448-80A49C97D5B5}">
      <formula1>0</formula1>
      <formula2>100000</formula2>
    </dataValidation>
    <dataValidation type="list" allowBlank="1" showInputMessage="1" showErrorMessage="1" promptTitle="Enter Provider " sqref="B5" xr:uid="{E5999A75-71A4-4259-96DC-FAB848886A88}">
      <formula1>_xlfn.ANCHORARRAY($L$2)</formula1>
    </dataValidation>
    <dataValidation type="list" allowBlank="1" showInputMessage="1" showErrorMessage="1" promptTitle="Enter Residential service" sqref="B6" xr:uid="{167DDE2A-3B70-44EC-8C53-83E6F211B9A9}">
      <formula1>_xlfn.ANCHORARRAY($M$2)</formula1>
    </dataValidation>
    <dataValidation type="custom" allowBlank="1" showInputMessage="1" showErrorMessage="1" errorTitle="Invalid end date" error="The Stage End Date must be the same as or later than the Stage Start Date in B7." sqref="B8" xr:uid="{4A8CEC0A-18AE-40C8-A373-2B9D79AA6DD1}">
      <formula1>OR(B8="",AND(ISNUMBER(B8),ISNUMBER(B7),B8&gt;=B7))</formula1>
    </dataValidation>
  </dataValidations>
  <pageMargins left="0.75" right="0.75" top="1" bottom="1" header="0.5" footer="0.5"/>
  <pageSetup orientation="landscape"/>
  <headerFooter>
    <oddHeader>&amp;C&amp;"Aptos"&amp;12&amp;KFF0000 OFFICIAL&amp;1#_x000D_</oddHeader>
    <oddFooter>&amp;C_x000D_&amp;1#&amp;"Aptos"&amp;12&amp;KFF0000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Title="enter State" xr:uid="{A5123534-E15C-4568-8E4D-08635E48A582}">
          <x14:formula1>
            <xm:f>Lists!$B$2:$B$184</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4"/>
  <sheetViews>
    <sheetView topLeftCell="A97" workbookViewId="0">
      <selection activeCell="C2" sqref="C2"/>
    </sheetView>
  </sheetViews>
  <sheetFormatPr defaultRowHeight="15" x14ac:dyDescent="0.25"/>
  <cols>
    <col min="1" max="1" width="18" customWidth="1"/>
    <col min="3" max="3" width="59.7109375" customWidth="1"/>
    <col min="4" max="4" width="48.28515625" bestFit="1" customWidth="1"/>
    <col min="5" max="5" width="39.42578125" customWidth="1"/>
    <col min="6" max="6" width="39.7109375" customWidth="1"/>
  </cols>
  <sheetData>
    <row r="1" spans="1:6" x14ac:dyDescent="0.25">
      <c r="A1" s="24" t="s">
        <v>0</v>
      </c>
      <c r="B1" s="24" t="s">
        <v>33</v>
      </c>
      <c r="C1" s="24" t="s">
        <v>32</v>
      </c>
      <c r="D1" s="24" t="s">
        <v>79</v>
      </c>
      <c r="E1" s="24" t="s">
        <v>263</v>
      </c>
      <c r="F1" s="24" t="s">
        <v>264</v>
      </c>
    </row>
    <row r="2" spans="1:6" x14ac:dyDescent="0.25">
      <c r="A2" t="s">
        <v>1</v>
      </c>
      <c r="B2" t="s">
        <v>265</v>
      </c>
      <c r="C2" t="s">
        <v>41</v>
      </c>
      <c r="D2" t="s">
        <v>80</v>
      </c>
      <c r="E2" s="25" t="e" cm="1">
        <f t="array" ref="E2">_xlfn._xlws.FILTER(C2:C184,B2:B184=#REF!)</f>
        <v>#REF!</v>
      </c>
      <c r="F2" s="25" t="e" cm="1">
        <f t="array" ref="F2">_xlfn._xlws.FILTER(D2:D184,C2:C184=#REF!)</f>
        <v>#REF!</v>
      </c>
    </row>
    <row r="3" spans="1:6" x14ac:dyDescent="0.25">
      <c r="A3" t="s">
        <v>2</v>
      </c>
      <c r="B3" t="s">
        <v>34</v>
      </c>
      <c r="C3" t="s">
        <v>42</v>
      </c>
      <c r="D3" t="s">
        <v>81</v>
      </c>
    </row>
    <row r="4" spans="1:6" x14ac:dyDescent="0.25">
      <c r="A4" t="s">
        <v>3</v>
      </c>
      <c r="B4" t="s">
        <v>34</v>
      </c>
      <c r="C4" t="s">
        <v>42</v>
      </c>
      <c r="D4" t="s">
        <v>82</v>
      </c>
    </row>
    <row r="5" spans="1:6" x14ac:dyDescent="0.25">
      <c r="A5" t="s">
        <v>4</v>
      </c>
      <c r="B5" t="s">
        <v>34</v>
      </c>
      <c r="C5" t="s">
        <v>43</v>
      </c>
      <c r="D5" t="s">
        <v>83</v>
      </c>
    </row>
    <row r="6" spans="1:6" x14ac:dyDescent="0.25">
      <c r="A6" t="s">
        <v>5</v>
      </c>
      <c r="B6" t="s">
        <v>34</v>
      </c>
      <c r="C6" t="s">
        <v>43</v>
      </c>
      <c r="D6" t="s">
        <v>84</v>
      </c>
    </row>
    <row r="7" spans="1:6" x14ac:dyDescent="0.25">
      <c r="B7" t="s">
        <v>34</v>
      </c>
      <c r="C7" t="s">
        <v>43</v>
      </c>
      <c r="D7" t="s">
        <v>85</v>
      </c>
    </row>
    <row r="8" spans="1:6" x14ac:dyDescent="0.25">
      <c r="B8" t="s">
        <v>34</v>
      </c>
      <c r="C8" t="s">
        <v>43</v>
      </c>
      <c r="D8" t="s">
        <v>86</v>
      </c>
    </row>
    <row r="9" spans="1:6" x14ac:dyDescent="0.25">
      <c r="B9" t="s">
        <v>34</v>
      </c>
      <c r="C9" t="s">
        <v>43</v>
      </c>
      <c r="D9" t="s">
        <v>87</v>
      </c>
    </row>
    <row r="10" spans="1:6" x14ac:dyDescent="0.25">
      <c r="B10" t="s">
        <v>34</v>
      </c>
      <c r="C10" t="s">
        <v>43</v>
      </c>
      <c r="D10" t="s">
        <v>88</v>
      </c>
    </row>
    <row r="11" spans="1:6" x14ac:dyDescent="0.25">
      <c r="B11" t="s">
        <v>34</v>
      </c>
      <c r="C11" t="s">
        <v>43</v>
      </c>
      <c r="D11" t="s">
        <v>89</v>
      </c>
    </row>
    <row r="12" spans="1:6" x14ac:dyDescent="0.25">
      <c r="B12" t="s">
        <v>34</v>
      </c>
      <c r="C12" t="s">
        <v>43</v>
      </c>
      <c r="D12" t="s">
        <v>90</v>
      </c>
    </row>
    <row r="13" spans="1:6" x14ac:dyDescent="0.25">
      <c r="B13" t="s">
        <v>34</v>
      </c>
      <c r="C13" t="s">
        <v>43</v>
      </c>
      <c r="D13" t="s">
        <v>91</v>
      </c>
    </row>
    <row r="14" spans="1:6" x14ac:dyDescent="0.25">
      <c r="B14" t="s">
        <v>34</v>
      </c>
      <c r="C14" t="s">
        <v>43</v>
      </c>
      <c r="D14" t="s">
        <v>92</v>
      </c>
    </row>
    <row r="15" spans="1:6" x14ac:dyDescent="0.25">
      <c r="B15" t="s">
        <v>34</v>
      </c>
      <c r="C15" t="s">
        <v>43</v>
      </c>
      <c r="D15" t="s">
        <v>93</v>
      </c>
    </row>
    <row r="16" spans="1:6" x14ac:dyDescent="0.25">
      <c r="B16" t="s">
        <v>34</v>
      </c>
      <c r="C16" t="s">
        <v>43</v>
      </c>
      <c r="D16" t="s">
        <v>94</v>
      </c>
    </row>
    <row r="17" spans="2:4" x14ac:dyDescent="0.25">
      <c r="B17" t="s">
        <v>34</v>
      </c>
      <c r="C17" t="s">
        <v>44</v>
      </c>
      <c r="D17" t="s">
        <v>95</v>
      </c>
    </row>
    <row r="18" spans="2:4" x14ac:dyDescent="0.25">
      <c r="B18" t="s">
        <v>34</v>
      </c>
      <c r="C18" t="s">
        <v>45</v>
      </c>
      <c r="D18" t="s">
        <v>96</v>
      </c>
    </row>
    <row r="19" spans="2:4" x14ac:dyDescent="0.25">
      <c r="B19" t="s">
        <v>34</v>
      </c>
      <c r="C19" t="s">
        <v>45</v>
      </c>
      <c r="D19" t="s">
        <v>97</v>
      </c>
    </row>
    <row r="20" spans="2:4" x14ac:dyDescent="0.25">
      <c r="B20" t="s">
        <v>34</v>
      </c>
      <c r="C20" t="s">
        <v>45</v>
      </c>
      <c r="D20" t="s">
        <v>98</v>
      </c>
    </row>
    <row r="21" spans="2:4" x14ac:dyDescent="0.25">
      <c r="B21" t="s">
        <v>34</v>
      </c>
      <c r="C21" t="s">
        <v>45</v>
      </c>
      <c r="D21" t="s">
        <v>99</v>
      </c>
    </row>
    <row r="22" spans="2:4" x14ac:dyDescent="0.25">
      <c r="B22" t="s">
        <v>34</v>
      </c>
      <c r="C22" t="s">
        <v>45</v>
      </c>
      <c r="D22" t="s">
        <v>100</v>
      </c>
    </row>
    <row r="23" spans="2:4" x14ac:dyDescent="0.25">
      <c r="B23" t="s">
        <v>34</v>
      </c>
      <c r="C23" t="s">
        <v>45</v>
      </c>
      <c r="D23" t="s">
        <v>101</v>
      </c>
    </row>
    <row r="24" spans="2:4" x14ac:dyDescent="0.25">
      <c r="B24" t="s">
        <v>34</v>
      </c>
      <c r="C24" t="s">
        <v>45</v>
      </c>
      <c r="D24" t="s">
        <v>102</v>
      </c>
    </row>
    <row r="25" spans="2:4" x14ac:dyDescent="0.25">
      <c r="B25" t="s">
        <v>34</v>
      </c>
      <c r="C25" t="s">
        <v>45</v>
      </c>
      <c r="D25" t="s">
        <v>103</v>
      </c>
    </row>
    <row r="26" spans="2:4" x14ac:dyDescent="0.25">
      <c r="B26" t="s">
        <v>34</v>
      </c>
      <c r="C26" t="s">
        <v>45</v>
      </c>
      <c r="D26" t="s">
        <v>104</v>
      </c>
    </row>
    <row r="27" spans="2:4" x14ac:dyDescent="0.25">
      <c r="B27" t="s">
        <v>34</v>
      </c>
      <c r="C27" t="s">
        <v>45</v>
      </c>
      <c r="D27" t="s">
        <v>105</v>
      </c>
    </row>
    <row r="28" spans="2:4" x14ac:dyDescent="0.25">
      <c r="B28" t="s">
        <v>34</v>
      </c>
      <c r="C28" t="s">
        <v>45</v>
      </c>
      <c r="D28" t="s">
        <v>106</v>
      </c>
    </row>
    <row r="29" spans="2:4" x14ac:dyDescent="0.25">
      <c r="B29" t="s">
        <v>34</v>
      </c>
      <c r="C29" t="s">
        <v>45</v>
      </c>
      <c r="D29" t="s">
        <v>107</v>
      </c>
    </row>
    <row r="30" spans="2:4" x14ac:dyDescent="0.25">
      <c r="B30" t="s">
        <v>34</v>
      </c>
      <c r="C30" t="s">
        <v>45</v>
      </c>
      <c r="D30" t="s">
        <v>108</v>
      </c>
    </row>
    <row r="31" spans="2:4" x14ac:dyDescent="0.25">
      <c r="B31" t="s">
        <v>34</v>
      </c>
      <c r="C31" t="s">
        <v>45</v>
      </c>
      <c r="D31" t="s">
        <v>109</v>
      </c>
    </row>
    <row r="32" spans="2:4" x14ac:dyDescent="0.25">
      <c r="B32" t="s">
        <v>34</v>
      </c>
      <c r="C32" t="s">
        <v>45</v>
      </c>
      <c r="D32" t="s">
        <v>110</v>
      </c>
    </row>
    <row r="33" spans="2:4" x14ac:dyDescent="0.25">
      <c r="B33" t="s">
        <v>34</v>
      </c>
      <c r="C33" t="s">
        <v>45</v>
      </c>
      <c r="D33" t="s">
        <v>111</v>
      </c>
    </row>
    <row r="34" spans="2:4" x14ac:dyDescent="0.25">
      <c r="B34" t="s">
        <v>34</v>
      </c>
      <c r="C34" t="s">
        <v>45</v>
      </c>
      <c r="D34" t="s">
        <v>112</v>
      </c>
    </row>
    <row r="35" spans="2:4" x14ac:dyDescent="0.25">
      <c r="B35" t="s">
        <v>34</v>
      </c>
      <c r="C35" t="s">
        <v>45</v>
      </c>
      <c r="D35" t="s">
        <v>113</v>
      </c>
    </row>
    <row r="36" spans="2:4" x14ac:dyDescent="0.25">
      <c r="B36" t="s">
        <v>34</v>
      </c>
      <c r="C36" t="s">
        <v>46</v>
      </c>
      <c r="D36" t="s">
        <v>114</v>
      </c>
    </row>
    <row r="37" spans="2:4" x14ac:dyDescent="0.25">
      <c r="B37" t="s">
        <v>34</v>
      </c>
      <c r="C37" t="s">
        <v>47</v>
      </c>
      <c r="D37" t="s">
        <v>115</v>
      </c>
    </row>
    <row r="38" spans="2:4" x14ac:dyDescent="0.25">
      <c r="B38" t="s">
        <v>34</v>
      </c>
      <c r="C38" t="s">
        <v>47</v>
      </c>
      <c r="D38" t="s">
        <v>116</v>
      </c>
    </row>
    <row r="39" spans="2:4" x14ac:dyDescent="0.25">
      <c r="B39" t="s">
        <v>34</v>
      </c>
      <c r="C39" t="s">
        <v>47</v>
      </c>
      <c r="D39" t="s">
        <v>117</v>
      </c>
    </row>
    <row r="40" spans="2:4" x14ac:dyDescent="0.25">
      <c r="B40" t="s">
        <v>34</v>
      </c>
      <c r="C40" t="s">
        <v>47</v>
      </c>
      <c r="D40" t="s">
        <v>118</v>
      </c>
    </row>
    <row r="41" spans="2:4" x14ac:dyDescent="0.25">
      <c r="B41" t="s">
        <v>34</v>
      </c>
      <c r="C41" t="s">
        <v>48</v>
      </c>
      <c r="D41" t="s">
        <v>119</v>
      </c>
    </row>
    <row r="42" spans="2:4" x14ac:dyDescent="0.25">
      <c r="B42" t="s">
        <v>34</v>
      </c>
      <c r="C42" t="s">
        <v>48</v>
      </c>
      <c r="D42" t="s">
        <v>120</v>
      </c>
    </row>
    <row r="43" spans="2:4" x14ac:dyDescent="0.25">
      <c r="B43" t="s">
        <v>34</v>
      </c>
      <c r="C43" t="s">
        <v>48</v>
      </c>
      <c r="D43" t="s">
        <v>121</v>
      </c>
    </row>
    <row r="44" spans="2:4" x14ac:dyDescent="0.25">
      <c r="B44" t="s">
        <v>34</v>
      </c>
      <c r="C44" t="s">
        <v>49</v>
      </c>
      <c r="D44" t="s">
        <v>122</v>
      </c>
    </row>
    <row r="45" spans="2:4" x14ac:dyDescent="0.25">
      <c r="B45" t="s">
        <v>34</v>
      </c>
      <c r="C45" t="s">
        <v>49</v>
      </c>
      <c r="D45" t="s">
        <v>123</v>
      </c>
    </row>
    <row r="46" spans="2:4" x14ac:dyDescent="0.25">
      <c r="B46" t="s">
        <v>34</v>
      </c>
      <c r="C46" t="s">
        <v>49</v>
      </c>
      <c r="D46" t="s">
        <v>124</v>
      </c>
    </row>
    <row r="47" spans="2:4" x14ac:dyDescent="0.25">
      <c r="B47" t="s">
        <v>34</v>
      </c>
      <c r="C47" t="s">
        <v>49</v>
      </c>
      <c r="D47" t="s">
        <v>125</v>
      </c>
    </row>
    <row r="48" spans="2:4" x14ac:dyDescent="0.25">
      <c r="B48" t="s">
        <v>34</v>
      </c>
      <c r="C48" t="s">
        <v>49</v>
      </c>
      <c r="D48" t="s">
        <v>126</v>
      </c>
    </row>
    <row r="49" spans="2:4" x14ac:dyDescent="0.25">
      <c r="B49" t="s">
        <v>34</v>
      </c>
      <c r="C49" t="s">
        <v>49</v>
      </c>
      <c r="D49" t="s">
        <v>127</v>
      </c>
    </row>
    <row r="50" spans="2:4" x14ac:dyDescent="0.25">
      <c r="B50" t="s">
        <v>34</v>
      </c>
      <c r="C50" t="s">
        <v>49</v>
      </c>
      <c r="D50" t="s">
        <v>128</v>
      </c>
    </row>
    <row r="51" spans="2:4" x14ac:dyDescent="0.25">
      <c r="B51" t="s">
        <v>34</v>
      </c>
      <c r="C51" t="s">
        <v>49</v>
      </c>
      <c r="D51" t="s">
        <v>129</v>
      </c>
    </row>
    <row r="52" spans="2:4" x14ac:dyDescent="0.25">
      <c r="B52" t="s">
        <v>34</v>
      </c>
      <c r="C52" t="s">
        <v>49</v>
      </c>
      <c r="D52" t="s">
        <v>130</v>
      </c>
    </row>
    <row r="53" spans="2:4" x14ac:dyDescent="0.25">
      <c r="B53" t="s">
        <v>34</v>
      </c>
      <c r="C53" t="s">
        <v>49</v>
      </c>
      <c r="D53" t="s">
        <v>131</v>
      </c>
    </row>
    <row r="54" spans="2:4" x14ac:dyDescent="0.25">
      <c r="B54" t="s">
        <v>34</v>
      </c>
      <c r="C54" t="s">
        <v>49</v>
      </c>
      <c r="D54" t="s">
        <v>132</v>
      </c>
    </row>
    <row r="55" spans="2:4" x14ac:dyDescent="0.25">
      <c r="B55" t="s">
        <v>34</v>
      </c>
      <c r="C55" t="s">
        <v>49</v>
      </c>
      <c r="D55" t="s">
        <v>133</v>
      </c>
    </row>
    <row r="56" spans="2:4" x14ac:dyDescent="0.25">
      <c r="B56" t="s">
        <v>34</v>
      </c>
      <c r="C56" t="s">
        <v>49</v>
      </c>
      <c r="D56" t="s">
        <v>134</v>
      </c>
    </row>
    <row r="57" spans="2:4" x14ac:dyDescent="0.25">
      <c r="B57" t="s">
        <v>34</v>
      </c>
      <c r="C57" t="s">
        <v>49</v>
      </c>
      <c r="D57" t="s">
        <v>135</v>
      </c>
    </row>
    <row r="58" spans="2:4" x14ac:dyDescent="0.25">
      <c r="B58" t="s">
        <v>34</v>
      </c>
      <c r="C58" t="s">
        <v>49</v>
      </c>
      <c r="D58" t="s">
        <v>136</v>
      </c>
    </row>
    <row r="59" spans="2:4" x14ac:dyDescent="0.25">
      <c r="B59" t="s">
        <v>34</v>
      </c>
      <c r="C59" t="s">
        <v>49</v>
      </c>
      <c r="D59" t="s">
        <v>137</v>
      </c>
    </row>
    <row r="60" spans="2:4" x14ac:dyDescent="0.25">
      <c r="B60" t="s">
        <v>34</v>
      </c>
      <c r="C60" t="s">
        <v>49</v>
      </c>
      <c r="D60" t="s">
        <v>138</v>
      </c>
    </row>
    <row r="61" spans="2:4" x14ac:dyDescent="0.25">
      <c r="B61" t="s">
        <v>34</v>
      </c>
      <c r="C61" t="s">
        <v>49</v>
      </c>
      <c r="D61" t="s">
        <v>139</v>
      </c>
    </row>
    <row r="62" spans="2:4" x14ac:dyDescent="0.25">
      <c r="B62" t="s">
        <v>34</v>
      </c>
      <c r="C62" t="s">
        <v>49</v>
      </c>
      <c r="D62" t="s">
        <v>140</v>
      </c>
    </row>
    <row r="63" spans="2:4" x14ac:dyDescent="0.25">
      <c r="B63" t="s">
        <v>34</v>
      </c>
      <c r="C63" t="s">
        <v>49</v>
      </c>
      <c r="D63" t="s">
        <v>141</v>
      </c>
    </row>
    <row r="64" spans="2:4" x14ac:dyDescent="0.25">
      <c r="B64" t="s">
        <v>34</v>
      </c>
      <c r="C64" t="s">
        <v>49</v>
      </c>
      <c r="D64" t="s">
        <v>142</v>
      </c>
    </row>
    <row r="65" spans="2:4" x14ac:dyDescent="0.25">
      <c r="B65" t="s">
        <v>34</v>
      </c>
      <c r="C65" t="s">
        <v>49</v>
      </c>
      <c r="D65" t="s">
        <v>143</v>
      </c>
    </row>
    <row r="66" spans="2:4" x14ac:dyDescent="0.25">
      <c r="B66" t="s">
        <v>34</v>
      </c>
      <c r="C66" t="s">
        <v>49</v>
      </c>
      <c r="D66" t="s">
        <v>144</v>
      </c>
    </row>
    <row r="67" spans="2:4" x14ac:dyDescent="0.25">
      <c r="B67" t="s">
        <v>34</v>
      </c>
      <c r="C67" t="s">
        <v>49</v>
      </c>
      <c r="D67" t="s">
        <v>145</v>
      </c>
    </row>
    <row r="68" spans="2:4" x14ac:dyDescent="0.25">
      <c r="B68" t="s">
        <v>34</v>
      </c>
      <c r="C68" t="s">
        <v>49</v>
      </c>
      <c r="D68" t="s">
        <v>146</v>
      </c>
    </row>
    <row r="69" spans="2:4" x14ac:dyDescent="0.25">
      <c r="B69" t="s">
        <v>40</v>
      </c>
      <c r="C69" t="s">
        <v>50</v>
      </c>
      <c r="D69" t="s">
        <v>147</v>
      </c>
    </row>
    <row r="70" spans="2:4" x14ac:dyDescent="0.25">
      <c r="B70" t="s">
        <v>36</v>
      </c>
      <c r="C70" t="s">
        <v>51</v>
      </c>
      <c r="D70" t="s">
        <v>148</v>
      </c>
    </row>
    <row r="71" spans="2:4" x14ac:dyDescent="0.25">
      <c r="B71" t="s">
        <v>36</v>
      </c>
      <c r="C71" t="s">
        <v>52</v>
      </c>
      <c r="D71" t="s">
        <v>149</v>
      </c>
    </row>
    <row r="72" spans="2:4" x14ac:dyDescent="0.25">
      <c r="B72" t="s">
        <v>36</v>
      </c>
      <c r="C72" t="s">
        <v>52</v>
      </c>
      <c r="D72" t="s">
        <v>150</v>
      </c>
    </row>
    <row r="73" spans="2:4" x14ac:dyDescent="0.25">
      <c r="B73" t="s">
        <v>36</v>
      </c>
      <c r="C73" t="s">
        <v>53</v>
      </c>
      <c r="D73" t="s">
        <v>151</v>
      </c>
    </row>
    <row r="74" spans="2:4" x14ac:dyDescent="0.25">
      <c r="B74" t="s">
        <v>36</v>
      </c>
      <c r="C74" t="s">
        <v>53</v>
      </c>
      <c r="D74" t="s">
        <v>152</v>
      </c>
    </row>
    <row r="75" spans="2:4" x14ac:dyDescent="0.25">
      <c r="B75" t="s">
        <v>36</v>
      </c>
      <c r="C75" t="s">
        <v>53</v>
      </c>
      <c r="D75" t="s">
        <v>153</v>
      </c>
    </row>
    <row r="76" spans="2:4" x14ac:dyDescent="0.25">
      <c r="B76" t="s">
        <v>36</v>
      </c>
      <c r="C76" t="s">
        <v>53</v>
      </c>
      <c r="D76" t="s">
        <v>154</v>
      </c>
    </row>
    <row r="77" spans="2:4" x14ac:dyDescent="0.25">
      <c r="B77" t="s">
        <v>36</v>
      </c>
      <c r="C77" t="s">
        <v>53</v>
      </c>
      <c r="D77" t="s">
        <v>155</v>
      </c>
    </row>
    <row r="78" spans="2:4" x14ac:dyDescent="0.25">
      <c r="B78" t="s">
        <v>36</v>
      </c>
      <c r="C78" t="s">
        <v>53</v>
      </c>
      <c r="D78" t="s">
        <v>156</v>
      </c>
    </row>
    <row r="79" spans="2:4" x14ac:dyDescent="0.25">
      <c r="B79" t="s">
        <v>36</v>
      </c>
      <c r="C79" t="s">
        <v>53</v>
      </c>
      <c r="D79" t="s">
        <v>157</v>
      </c>
    </row>
    <row r="80" spans="2:4" x14ac:dyDescent="0.25">
      <c r="B80" t="s">
        <v>36</v>
      </c>
      <c r="C80" t="s">
        <v>54</v>
      </c>
      <c r="D80" t="s">
        <v>158</v>
      </c>
    </row>
    <row r="81" spans="2:4" x14ac:dyDescent="0.25">
      <c r="B81" t="s">
        <v>36</v>
      </c>
      <c r="C81" t="s">
        <v>54</v>
      </c>
      <c r="D81" t="s">
        <v>159</v>
      </c>
    </row>
    <row r="82" spans="2:4" x14ac:dyDescent="0.25">
      <c r="B82" t="s">
        <v>36</v>
      </c>
      <c r="C82" t="s">
        <v>54</v>
      </c>
      <c r="D82" t="s">
        <v>160</v>
      </c>
    </row>
    <row r="83" spans="2:4" x14ac:dyDescent="0.25">
      <c r="B83" t="s">
        <v>36</v>
      </c>
      <c r="C83" t="s">
        <v>55</v>
      </c>
      <c r="D83" t="s">
        <v>161</v>
      </c>
    </row>
    <row r="84" spans="2:4" x14ac:dyDescent="0.25">
      <c r="B84" t="s">
        <v>36</v>
      </c>
      <c r="C84" t="s">
        <v>55</v>
      </c>
      <c r="D84" t="s">
        <v>162</v>
      </c>
    </row>
    <row r="85" spans="2:4" x14ac:dyDescent="0.25">
      <c r="B85" t="s">
        <v>36</v>
      </c>
      <c r="C85" t="s">
        <v>55</v>
      </c>
      <c r="D85" t="s">
        <v>163</v>
      </c>
    </row>
    <row r="86" spans="2:4" x14ac:dyDescent="0.25">
      <c r="B86" t="s">
        <v>36</v>
      </c>
      <c r="C86" t="s">
        <v>55</v>
      </c>
      <c r="D86" t="s">
        <v>164</v>
      </c>
    </row>
    <row r="87" spans="2:4" x14ac:dyDescent="0.25">
      <c r="B87" t="s">
        <v>36</v>
      </c>
      <c r="C87" t="s">
        <v>56</v>
      </c>
      <c r="D87" t="s">
        <v>165</v>
      </c>
    </row>
    <row r="88" spans="2:4" x14ac:dyDescent="0.25">
      <c r="B88" t="s">
        <v>36</v>
      </c>
      <c r="C88" t="s">
        <v>56</v>
      </c>
      <c r="D88" t="s">
        <v>166</v>
      </c>
    </row>
    <row r="89" spans="2:4" x14ac:dyDescent="0.25">
      <c r="B89" t="s">
        <v>36</v>
      </c>
      <c r="C89" t="s">
        <v>57</v>
      </c>
      <c r="D89" t="s">
        <v>167</v>
      </c>
    </row>
    <row r="90" spans="2:4" x14ac:dyDescent="0.25">
      <c r="B90" t="s">
        <v>36</v>
      </c>
      <c r="C90" t="s">
        <v>57</v>
      </c>
      <c r="D90" t="s">
        <v>168</v>
      </c>
    </row>
    <row r="91" spans="2:4" x14ac:dyDescent="0.25">
      <c r="B91" t="s">
        <v>36</v>
      </c>
      <c r="C91" t="s">
        <v>58</v>
      </c>
      <c r="D91" t="s">
        <v>169</v>
      </c>
    </row>
    <row r="92" spans="2:4" x14ac:dyDescent="0.25">
      <c r="B92" t="s">
        <v>36</v>
      </c>
      <c r="C92" t="s">
        <v>58</v>
      </c>
      <c r="D92" t="s">
        <v>170</v>
      </c>
    </row>
    <row r="93" spans="2:4" x14ac:dyDescent="0.25">
      <c r="B93" t="s">
        <v>36</v>
      </c>
      <c r="C93" t="s">
        <v>58</v>
      </c>
      <c r="D93" t="s">
        <v>171</v>
      </c>
    </row>
    <row r="94" spans="2:4" x14ac:dyDescent="0.25">
      <c r="B94" t="s">
        <v>36</v>
      </c>
      <c r="C94" t="s">
        <v>58</v>
      </c>
      <c r="D94" t="s">
        <v>172</v>
      </c>
    </row>
    <row r="95" spans="2:4" x14ac:dyDescent="0.25">
      <c r="B95" t="s">
        <v>36</v>
      </c>
      <c r="C95" t="s">
        <v>58</v>
      </c>
      <c r="D95" t="s">
        <v>173</v>
      </c>
    </row>
    <row r="96" spans="2:4" x14ac:dyDescent="0.25">
      <c r="B96" t="s">
        <v>36</v>
      </c>
      <c r="C96" t="s">
        <v>58</v>
      </c>
      <c r="D96" t="s">
        <v>174</v>
      </c>
    </row>
    <row r="97" spans="2:4" x14ac:dyDescent="0.25">
      <c r="B97" t="s">
        <v>36</v>
      </c>
      <c r="C97" t="s">
        <v>58</v>
      </c>
      <c r="D97" t="s">
        <v>175</v>
      </c>
    </row>
    <row r="98" spans="2:4" x14ac:dyDescent="0.25">
      <c r="B98" t="s">
        <v>36</v>
      </c>
      <c r="C98" t="s">
        <v>58</v>
      </c>
      <c r="D98" t="s">
        <v>176</v>
      </c>
    </row>
    <row r="99" spans="2:4" x14ac:dyDescent="0.25">
      <c r="B99" t="s">
        <v>36</v>
      </c>
      <c r="C99" t="s">
        <v>59</v>
      </c>
      <c r="D99" t="s">
        <v>177</v>
      </c>
    </row>
    <row r="100" spans="2:4" x14ac:dyDescent="0.25">
      <c r="B100" t="s">
        <v>36</v>
      </c>
      <c r="C100" t="s">
        <v>59</v>
      </c>
      <c r="D100" t="s">
        <v>178</v>
      </c>
    </row>
    <row r="101" spans="2:4" x14ac:dyDescent="0.25">
      <c r="B101" t="s">
        <v>36</v>
      </c>
      <c r="C101" t="s">
        <v>60</v>
      </c>
      <c r="D101" t="s">
        <v>179</v>
      </c>
    </row>
    <row r="102" spans="2:4" x14ac:dyDescent="0.25">
      <c r="B102" t="s">
        <v>36</v>
      </c>
      <c r="C102" t="s">
        <v>60</v>
      </c>
      <c r="D102" t="s">
        <v>180</v>
      </c>
    </row>
    <row r="103" spans="2:4" x14ac:dyDescent="0.25">
      <c r="B103" t="s">
        <v>36</v>
      </c>
      <c r="C103" t="s">
        <v>61</v>
      </c>
      <c r="D103" t="s">
        <v>181</v>
      </c>
    </row>
    <row r="104" spans="2:4" x14ac:dyDescent="0.25">
      <c r="B104" t="s">
        <v>36</v>
      </c>
      <c r="C104" t="s">
        <v>61</v>
      </c>
      <c r="D104" t="s">
        <v>182</v>
      </c>
    </row>
    <row r="105" spans="2:4" x14ac:dyDescent="0.25">
      <c r="B105" t="s">
        <v>36</v>
      </c>
      <c r="C105" t="s">
        <v>61</v>
      </c>
      <c r="D105" t="s">
        <v>183</v>
      </c>
    </row>
    <row r="106" spans="2:4" x14ac:dyDescent="0.25">
      <c r="B106" t="s">
        <v>36</v>
      </c>
      <c r="C106" t="s">
        <v>61</v>
      </c>
      <c r="D106" t="s">
        <v>184</v>
      </c>
    </row>
    <row r="107" spans="2:4" x14ac:dyDescent="0.25">
      <c r="B107" t="s">
        <v>38</v>
      </c>
      <c r="C107" t="s">
        <v>62</v>
      </c>
      <c r="D107" t="s">
        <v>185</v>
      </c>
    </row>
    <row r="108" spans="2:4" x14ac:dyDescent="0.25">
      <c r="B108" t="s">
        <v>38</v>
      </c>
      <c r="C108" t="s">
        <v>63</v>
      </c>
      <c r="D108" t="s">
        <v>186</v>
      </c>
    </row>
    <row r="109" spans="2:4" x14ac:dyDescent="0.25">
      <c r="B109" t="s">
        <v>38</v>
      </c>
      <c r="C109" t="s">
        <v>63</v>
      </c>
      <c r="D109" t="s">
        <v>187</v>
      </c>
    </row>
    <row r="110" spans="2:4" x14ac:dyDescent="0.25">
      <c r="B110" t="s">
        <v>38</v>
      </c>
      <c r="C110" t="s">
        <v>63</v>
      </c>
      <c r="D110" t="s">
        <v>188</v>
      </c>
    </row>
    <row r="111" spans="2:4" x14ac:dyDescent="0.25">
      <c r="B111" t="s">
        <v>38</v>
      </c>
      <c r="C111" t="s">
        <v>63</v>
      </c>
      <c r="D111" t="s">
        <v>189</v>
      </c>
    </row>
    <row r="112" spans="2:4" x14ac:dyDescent="0.25">
      <c r="B112" t="s">
        <v>38</v>
      </c>
      <c r="C112" t="s">
        <v>63</v>
      </c>
      <c r="D112" t="s">
        <v>190</v>
      </c>
    </row>
    <row r="113" spans="2:4" x14ac:dyDescent="0.25">
      <c r="B113" t="s">
        <v>38</v>
      </c>
      <c r="C113" t="s">
        <v>63</v>
      </c>
      <c r="D113" t="s">
        <v>191</v>
      </c>
    </row>
    <row r="114" spans="2:4" x14ac:dyDescent="0.25">
      <c r="B114" t="s">
        <v>38</v>
      </c>
      <c r="C114" t="s">
        <v>63</v>
      </c>
      <c r="D114" t="s">
        <v>192</v>
      </c>
    </row>
    <row r="115" spans="2:4" x14ac:dyDescent="0.25">
      <c r="B115" t="s">
        <v>38</v>
      </c>
      <c r="C115" t="s">
        <v>63</v>
      </c>
      <c r="D115" t="s">
        <v>193</v>
      </c>
    </row>
    <row r="116" spans="2:4" x14ac:dyDescent="0.25">
      <c r="B116" t="s">
        <v>38</v>
      </c>
      <c r="C116" t="s">
        <v>64</v>
      </c>
      <c r="D116" t="s">
        <v>194</v>
      </c>
    </row>
    <row r="117" spans="2:4" x14ac:dyDescent="0.25">
      <c r="B117" t="s">
        <v>38</v>
      </c>
      <c r="C117" t="s">
        <v>64</v>
      </c>
      <c r="D117" t="s">
        <v>195</v>
      </c>
    </row>
    <row r="118" spans="2:4" x14ac:dyDescent="0.25">
      <c r="B118" t="s">
        <v>38</v>
      </c>
      <c r="C118" t="s">
        <v>65</v>
      </c>
      <c r="D118" t="s">
        <v>196</v>
      </c>
    </row>
    <row r="119" spans="2:4" x14ac:dyDescent="0.25">
      <c r="B119" t="s">
        <v>38</v>
      </c>
      <c r="C119" t="s">
        <v>65</v>
      </c>
      <c r="D119" t="s">
        <v>197</v>
      </c>
    </row>
    <row r="120" spans="2:4" x14ac:dyDescent="0.25">
      <c r="B120" t="s">
        <v>38</v>
      </c>
      <c r="C120" t="s">
        <v>66</v>
      </c>
      <c r="D120" t="s">
        <v>198</v>
      </c>
    </row>
    <row r="121" spans="2:4" x14ac:dyDescent="0.25">
      <c r="B121" t="s">
        <v>38</v>
      </c>
      <c r="C121" t="s">
        <v>66</v>
      </c>
      <c r="D121" t="s">
        <v>199</v>
      </c>
    </row>
    <row r="122" spans="2:4" x14ac:dyDescent="0.25">
      <c r="B122" t="s">
        <v>38</v>
      </c>
      <c r="C122" t="s">
        <v>66</v>
      </c>
      <c r="D122" t="s">
        <v>200</v>
      </c>
    </row>
    <row r="123" spans="2:4" x14ac:dyDescent="0.25">
      <c r="B123" t="s">
        <v>38</v>
      </c>
      <c r="C123" t="s">
        <v>67</v>
      </c>
      <c r="D123" t="s">
        <v>201</v>
      </c>
    </row>
    <row r="124" spans="2:4" x14ac:dyDescent="0.25">
      <c r="B124" t="s">
        <v>38</v>
      </c>
      <c r="C124" t="s">
        <v>67</v>
      </c>
      <c r="D124" t="s">
        <v>202</v>
      </c>
    </row>
    <row r="125" spans="2:4" x14ac:dyDescent="0.25">
      <c r="B125" t="s">
        <v>38</v>
      </c>
      <c r="C125" t="s">
        <v>67</v>
      </c>
      <c r="D125" t="s">
        <v>203</v>
      </c>
    </row>
    <row r="126" spans="2:4" x14ac:dyDescent="0.25">
      <c r="B126" t="s">
        <v>38</v>
      </c>
      <c r="C126" t="s">
        <v>67</v>
      </c>
      <c r="D126" t="s">
        <v>204</v>
      </c>
    </row>
    <row r="127" spans="2:4" x14ac:dyDescent="0.25">
      <c r="B127" t="s">
        <v>38</v>
      </c>
      <c r="C127" t="s">
        <v>67</v>
      </c>
      <c r="D127" t="s">
        <v>205</v>
      </c>
    </row>
    <row r="128" spans="2:4" x14ac:dyDescent="0.25">
      <c r="B128" t="s">
        <v>38</v>
      </c>
      <c r="C128" t="s">
        <v>67</v>
      </c>
      <c r="D128" t="s">
        <v>206</v>
      </c>
    </row>
    <row r="129" spans="2:4" x14ac:dyDescent="0.25">
      <c r="B129" t="s">
        <v>38</v>
      </c>
      <c r="C129" t="s">
        <v>68</v>
      </c>
      <c r="D129" t="s">
        <v>207</v>
      </c>
    </row>
    <row r="130" spans="2:4" x14ac:dyDescent="0.25">
      <c r="B130" t="s">
        <v>38</v>
      </c>
      <c r="C130" t="s">
        <v>68</v>
      </c>
      <c r="D130" t="s">
        <v>208</v>
      </c>
    </row>
    <row r="131" spans="2:4" x14ac:dyDescent="0.25">
      <c r="B131" t="s">
        <v>38</v>
      </c>
      <c r="C131" t="s">
        <v>68</v>
      </c>
      <c r="D131" t="s">
        <v>209</v>
      </c>
    </row>
    <row r="132" spans="2:4" x14ac:dyDescent="0.25">
      <c r="B132" t="s">
        <v>38</v>
      </c>
      <c r="C132" t="s">
        <v>68</v>
      </c>
      <c r="D132" t="s">
        <v>210</v>
      </c>
    </row>
    <row r="133" spans="2:4" x14ac:dyDescent="0.25">
      <c r="B133" t="s">
        <v>39</v>
      </c>
      <c r="C133" t="s">
        <v>69</v>
      </c>
      <c r="D133" t="s">
        <v>211</v>
      </c>
    </row>
    <row r="134" spans="2:4" x14ac:dyDescent="0.25">
      <c r="B134" t="s">
        <v>39</v>
      </c>
      <c r="C134" t="s">
        <v>70</v>
      </c>
      <c r="D134" t="s">
        <v>212</v>
      </c>
    </row>
    <row r="135" spans="2:4" x14ac:dyDescent="0.25">
      <c r="B135" t="s">
        <v>39</v>
      </c>
      <c r="C135" t="s">
        <v>70</v>
      </c>
      <c r="D135" t="s">
        <v>213</v>
      </c>
    </row>
    <row r="136" spans="2:4" x14ac:dyDescent="0.25">
      <c r="B136" t="s">
        <v>35</v>
      </c>
      <c r="C136" t="s">
        <v>71</v>
      </c>
      <c r="D136" t="s">
        <v>214</v>
      </c>
    </row>
    <row r="137" spans="2:4" x14ac:dyDescent="0.25">
      <c r="B137" t="s">
        <v>35</v>
      </c>
      <c r="C137" t="s">
        <v>71</v>
      </c>
      <c r="D137" t="s">
        <v>215</v>
      </c>
    </row>
    <row r="138" spans="2:4" x14ac:dyDescent="0.25">
      <c r="B138" t="s">
        <v>35</v>
      </c>
      <c r="C138" t="s">
        <v>71</v>
      </c>
      <c r="D138" t="s">
        <v>216</v>
      </c>
    </row>
    <row r="139" spans="2:4" x14ac:dyDescent="0.25">
      <c r="B139" t="s">
        <v>35</v>
      </c>
      <c r="C139" t="s">
        <v>72</v>
      </c>
      <c r="D139" t="s">
        <v>217</v>
      </c>
    </row>
    <row r="140" spans="2:4" x14ac:dyDescent="0.25">
      <c r="B140" t="s">
        <v>35</v>
      </c>
      <c r="C140" t="s">
        <v>73</v>
      </c>
      <c r="D140" t="s">
        <v>218</v>
      </c>
    </row>
    <row r="141" spans="2:4" x14ac:dyDescent="0.25">
      <c r="B141" t="s">
        <v>35</v>
      </c>
      <c r="C141" t="s">
        <v>74</v>
      </c>
      <c r="D141" t="s">
        <v>219</v>
      </c>
    </row>
    <row r="142" spans="2:4" x14ac:dyDescent="0.25">
      <c r="B142" t="s">
        <v>35</v>
      </c>
      <c r="C142" t="s">
        <v>74</v>
      </c>
      <c r="D142" t="s">
        <v>220</v>
      </c>
    </row>
    <row r="143" spans="2:4" x14ac:dyDescent="0.25">
      <c r="B143" t="s">
        <v>35</v>
      </c>
      <c r="C143" t="s">
        <v>75</v>
      </c>
      <c r="D143" t="s">
        <v>221</v>
      </c>
    </row>
    <row r="144" spans="2:4" x14ac:dyDescent="0.25">
      <c r="B144" t="s">
        <v>35</v>
      </c>
      <c r="C144" t="s">
        <v>76</v>
      </c>
      <c r="D144" t="s">
        <v>222</v>
      </c>
    </row>
    <row r="145" spans="2:4" x14ac:dyDescent="0.25">
      <c r="B145" t="s">
        <v>35</v>
      </c>
      <c r="C145" t="s">
        <v>76</v>
      </c>
      <c r="D145" t="s">
        <v>223</v>
      </c>
    </row>
    <row r="146" spans="2:4" x14ac:dyDescent="0.25">
      <c r="B146" t="s">
        <v>35</v>
      </c>
      <c r="C146" t="s">
        <v>77</v>
      </c>
      <c r="D146" t="s">
        <v>224</v>
      </c>
    </row>
    <row r="147" spans="2:4" x14ac:dyDescent="0.25">
      <c r="B147" t="s">
        <v>37</v>
      </c>
      <c r="C147" t="s">
        <v>78</v>
      </c>
      <c r="D147" t="s">
        <v>225</v>
      </c>
    </row>
    <row r="148" spans="2:4" x14ac:dyDescent="0.25">
      <c r="B148" t="s">
        <v>37</v>
      </c>
      <c r="C148" t="s">
        <v>78</v>
      </c>
      <c r="D148" t="s">
        <v>226</v>
      </c>
    </row>
    <row r="149" spans="2:4" x14ac:dyDescent="0.25">
      <c r="B149" t="s">
        <v>37</v>
      </c>
      <c r="C149" t="s">
        <v>78</v>
      </c>
      <c r="D149" t="s">
        <v>227</v>
      </c>
    </row>
    <row r="150" spans="2:4" x14ac:dyDescent="0.25">
      <c r="B150" t="s">
        <v>37</v>
      </c>
      <c r="C150" t="s">
        <v>78</v>
      </c>
      <c r="D150" t="s">
        <v>228</v>
      </c>
    </row>
    <row r="151" spans="2:4" x14ac:dyDescent="0.25">
      <c r="B151" t="s">
        <v>37</v>
      </c>
      <c r="C151" t="s">
        <v>78</v>
      </c>
      <c r="D151" t="s">
        <v>229</v>
      </c>
    </row>
    <row r="152" spans="2:4" x14ac:dyDescent="0.25">
      <c r="B152" t="s">
        <v>37</v>
      </c>
      <c r="C152" t="s">
        <v>78</v>
      </c>
      <c r="D152" t="s">
        <v>230</v>
      </c>
    </row>
    <row r="153" spans="2:4" x14ac:dyDescent="0.25">
      <c r="B153" t="s">
        <v>37</v>
      </c>
      <c r="C153" t="s">
        <v>78</v>
      </c>
      <c r="D153" t="s">
        <v>231</v>
      </c>
    </row>
    <row r="154" spans="2:4" x14ac:dyDescent="0.25">
      <c r="B154" t="s">
        <v>37</v>
      </c>
      <c r="C154" t="s">
        <v>78</v>
      </c>
      <c r="D154" t="s">
        <v>232</v>
      </c>
    </row>
    <row r="155" spans="2:4" x14ac:dyDescent="0.25">
      <c r="B155" t="s">
        <v>37</v>
      </c>
      <c r="C155" t="s">
        <v>78</v>
      </c>
      <c r="D155" t="s">
        <v>233</v>
      </c>
    </row>
    <row r="156" spans="2:4" x14ac:dyDescent="0.25">
      <c r="B156" t="s">
        <v>37</v>
      </c>
      <c r="C156" t="s">
        <v>78</v>
      </c>
      <c r="D156" t="s">
        <v>234</v>
      </c>
    </row>
    <row r="157" spans="2:4" x14ac:dyDescent="0.25">
      <c r="B157" t="s">
        <v>37</v>
      </c>
      <c r="C157" t="s">
        <v>78</v>
      </c>
      <c r="D157" t="s">
        <v>235</v>
      </c>
    </row>
    <row r="158" spans="2:4" x14ac:dyDescent="0.25">
      <c r="B158" t="s">
        <v>37</v>
      </c>
      <c r="C158" t="s">
        <v>78</v>
      </c>
      <c r="D158" t="s">
        <v>236</v>
      </c>
    </row>
    <row r="159" spans="2:4" x14ac:dyDescent="0.25">
      <c r="B159" t="s">
        <v>37</v>
      </c>
      <c r="C159" t="s">
        <v>78</v>
      </c>
      <c r="D159" t="s">
        <v>237</v>
      </c>
    </row>
    <row r="160" spans="2:4" x14ac:dyDescent="0.25">
      <c r="B160" t="s">
        <v>37</v>
      </c>
      <c r="C160" t="s">
        <v>78</v>
      </c>
      <c r="D160" t="s">
        <v>238</v>
      </c>
    </row>
    <row r="161" spans="2:4" x14ac:dyDescent="0.25">
      <c r="B161" t="s">
        <v>37</v>
      </c>
      <c r="C161" t="s">
        <v>78</v>
      </c>
      <c r="D161" t="s">
        <v>239</v>
      </c>
    </row>
    <row r="162" spans="2:4" x14ac:dyDescent="0.25">
      <c r="B162" t="s">
        <v>37</v>
      </c>
      <c r="C162" t="s">
        <v>78</v>
      </c>
      <c r="D162" t="s">
        <v>240</v>
      </c>
    </row>
    <row r="163" spans="2:4" x14ac:dyDescent="0.25">
      <c r="B163" t="s">
        <v>37</v>
      </c>
      <c r="C163" t="s">
        <v>78</v>
      </c>
      <c r="D163" t="s">
        <v>241</v>
      </c>
    </row>
    <row r="164" spans="2:4" x14ac:dyDescent="0.25">
      <c r="B164" t="s">
        <v>37</v>
      </c>
      <c r="C164" t="s">
        <v>78</v>
      </c>
      <c r="D164" t="s">
        <v>242</v>
      </c>
    </row>
    <row r="165" spans="2:4" x14ac:dyDescent="0.25">
      <c r="B165" t="s">
        <v>37</v>
      </c>
      <c r="C165" t="s">
        <v>78</v>
      </c>
      <c r="D165" t="s">
        <v>243</v>
      </c>
    </row>
    <row r="166" spans="2:4" x14ac:dyDescent="0.25">
      <c r="B166" t="s">
        <v>37</v>
      </c>
      <c r="C166" t="s">
        <v>78</v>
      </c>
      <c r="D166" t="s">
        <v>244</v>
      </c>
    </row>
    <row r="167" spans="2:4" x14ac:dyDescent="0.25">
      <c r="B167" t="s">
        <v>37</v>
      </c>
      <c r="C167" t="s">
        <v>78</v>
      </c>
      <c r="D167" t="s">
        <v>245</v>
      </c>
    </row>
    <row r="168" spans="2:4" x14ac:dyDescent="0.25">
      <c r="B168" t="s">
        <v>37</v>
      </c>
      <c r="C168" t="s">
        <v>78</v>
      </c>
      <c r="D168" t="s">
        <v>246</v>
      </c>
    </row>
    <row r="169" spans="2:4" x14ac:dyDescent="0.25">
      <c r="B169" t="s">
        <v>37</v>
      </c>
      <c r="C169" t="s">
        <v>78</v>
      </c>
      <c r="D169" t="s">
        <v>247</v>
      </c>
    </row>
    <row r="170" spans="2:4" x14ac:dyDescent="0.25">
      <c r="B170" t="s">
        <v>37</v>
      </c>
      <c r="C170" t="s">
        <v>78</v>
      </c>
      <c r="D170" t="s">
        <v>248</v>
      </c>
    </row>
    <row r="171" spans="2:4" x14ac:dyDescent="0.25">
      <c r="B171" t="s">
        <v>37</v>
      </c>
      <c r="C171" t="s">
        <v>78</v>
      </c>
      <c r="D171" t="s">
        <v>249</v>
      </c>
    </row>
    <row r="172" spans="2:4" x14ac:dyDescent="0.25">
      <c r="B172" t="s">
        <v>37</v>
      </c>
      <c r="C172" t="s">
        <v>78</v>
      </c>
      <c r="D172" t="s">
        <v>250</v>
      </c>
    </row>
    <row r="173" spans="2:4" x14ac:dyDescent="0.25">
      <c r="B173" t="s">
        <v>37</v>
      </c>
      <c r="C173" t="s">
        <v>78</v>
      </c>
      <c r="D173" t="s">
        <v>251</v>
      </c>
    </row>
    <row r="174" spans="2:4" x14ac:dyDescent="0.25">
      <c r="B174" t="s">
        <v>37</v>
      </c>
      <c r="C174" t="s">
        <v>78</v>
      </c>
      <c r="D174" t="s">
        <v>252</v>
      </c>
    </row>
    <row r="175" spans="2:4" x14ac:dyDescent="0.25">
      <c r="B175" t="s">
        <v>37</v>
      </c>
      <c r="C175" t="s">
        <v>78</v>
      </c>
      <c r="D175" t="s">
        <v>253</v>
      </c>
    </row>
    <row r="176" spans="2:4" x14ac:dyDescent="0.25">
      <c r="B176" t="s">
        <v>37</v>
      </c>
      <c r="C176" t="s">
        <v>78</v>
      </c>
      <c r="D176" t="s">
        <v>254</v>
      </c>
    </row>
    <row r="177" spans="2:4" x14ac:dyDescent="0.25">
      <c r="B177" t="s">
        <v>37</v>
      </c>
      <c r="C177" t="s">
        <v>78</v>
      </c>
      <c r="D177" t="s">
        <v>255</v>
      </c>
    </row>
    <row r="178" spans="2:4" x14ac:dyDescent="0.25">
      <c r="B178" t="s">
        <v>37</v>
      </c>
      <c r="C178" t="s">
        <v>78</v>
      </c>
      <c r="D178" t="s">
        <v>256</v>
      </c>
    </row>
    <row r="179" spans="2:4" x14ac:dyDescent="0.25">
      <c r="B179" t="s">
        <v>37</v>
      </c>
      <c r="C179" t="s">
        <v>78</v>
      </c>
      <c r="D179" t="s">
        <v>257</v>
      </c>
    </row>
    <row r="180" spans="2:4" x14ac:dyDescent="0.25">
      <c r="B180" t="s">
        <v>37</v>
      </c>
      <c r="C180" t="s">
        <v>78</v>
      </c>
      <c r="D180" t="s">
        <v>258</v>
      </c>
    </row>
    <row r="181" spans="2:4" x14ac:dyDescent="0.25">
      <c r="B181" t="s">
        <v>37</v>
      </c>
      <c r="C181" t="s">
        <v>78</v>
      </c>
      <c r="D181" t="s">
        <v>259</v>
      </c>
    </row>
    <row r="182" spans="2:4" x14ac:dyDescent="0.25">
      <c r="B182" t="s">
        <v>37</v>
      </c>
      <c r="C182" t="s">
        <v>78</v>
      </c>
      <c r="D182" t="s">
        <v>260</v>
      </c>
    </row>
    <row r="183" spans="2:4" x14ac:dyDescent="0.25">
      <c r="B183" t="s">
        <v>37</v>
      </c>
      <c r="C183" t="s">
        <v>78</v>
      </c>
      <c r="D183" t="s">
        <v>261</v>
      </c>
    </row>
    <row r="184" spans="2:4" x14ac:dyDescent="0.25">
      <c r="B184" t="s">
        <v>37</v>
      </c>
      <c r="C184" t="s">
        <v>78</v>
      </c>
      <c r="D184" t="s">
        <v>262</v>
      </c>
    </row>
  </sheetData>
  <sheetProtection sheet="1" objects="1" scenarios="1"/>
  <sortState xmlns:xlrd2="http://schemas.microsoft.com/office/spreadsheetml/2017/richdata2" ref="C2:C39">
    <sortCondition ref="C2:C39"/>
  </sortState>
  <pageMargins left="0.75" right="0.75" top="1" bottom="1" header="0.5" footer="0.5"/>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ed7be0-71df-4ef7-a44a-46c20e97f856">
      <Terms xmlns="http://schemas.microsoft.com/office/infopath/2007/PartnerControls"/>
    </lcf76f155ced4ddcb4097134ff3c332f>
    <TaxCatchAll xmlns="55f32057-c7d7-4cf2-a083-f930dcef31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6CA961-A9B8-4B15-9A75-7B6F1EA531A3}">
  <ds:schemaRefs>
    <ds:schemaRef ds:uri="31ed7be0-71df-4ef7-a44a-46c20e97f856"/>
    <ds:schemaRef ds:uri="http://schemas.microsoft.com/office/2006/metadata/properties"/>
    <ds:schemaRef ds:uri="http://purl.org/dc/term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55f32057-c7d7-4cf2-a083-f930dcef3185"/>
    <ds:schemaRef ds:uri="http://www.w3.org/XML/1998/namespace"/>
    <ds:schemaRef ds:uri="http://purl.org/dc/elements/1.1/"/>
  </ds:schemaRefs>
</ds:datastoreItem>
</file>

<file path=customXml/itemProps2.xml><?xml version="1.0" encoding="utf-8"?>
<ds:datastoreItem xmlns:ds="http://schemas.openxmlformats.org/officeDocument/2006/customXml" ds:itemID="{BCEC1050-F06B-4ABB-BB7C-A80F61560BFA}">
  <ds:schemaRefs>
    <ds:schemaRef ds:uri="http://schemas.microsoft.com/sharepoint/v3/contenttype/forms"/>
  </ds:schemaRefs>
</ds:datastoreItem>
</file>

<file path=customXml/itemProps3.xml><?xml version="1.0" encoding="utf-8"?>
<ds:datastoreItem xmlns:ds="http://schemas.openxmlformats.org/officeDocument/2006/customXml" ds:itemID="{577B6F43-C01C-4116-AC1A-1581FDA8B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d7be0-71df-4ef7-a44a-46c20e97f856"/>
    <ds:schemaRef ds:uri="55f32057-c7d7-4cf2-a083-f930dcef3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cd3e8b9-ffed-43a8-b7f4-cc2fa0382d36}" enabled="1" method="Privileged" siteId="{34a3929c-73cf-4954-abfe-147dc351789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Master - Calculator Tool</vt:lpstr>
      <vt:lpstr>Lists</vt:lpstr>
    </vt:vector>
  </TitlesOfParts>
  <Company>Australian Government Department of Health, Disability and Ageing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MPSP Direct Care Minutes Targets Trial – Care Minutes Calculator Tool</dc:title>
  <dc:subject>Optional calculator for Multi-Purpose Services to estimate direct care minutes for a Direct Care Minutes Targets Trial reporting stage</dc:subject>
  <dc:creator>Australian Government Department of Health, Disability and Ageing</dc:creator>
  <cp:keywords>MPSP, Multi-Purpose Services, Direct Care Minutes, DCM, DCMT, care minutes calculator, aged care, reporting tool</cp:keywords>
  <dc:description>Provider-facing optional Excel calculator that converts staff hours to direct care minutes and calculates achieved total and RN minutes per resident per day.</dc:description>
  <cp:lastModifiedBy>NEWBERRY, Jacqui</cp:lastModifiedBy>
  <dcterms:created xsi:type="dcterms:W3CDTF">2026-05-10T23:03:56Z</dcterms:created>
  <dcterms:modified xsi:type="dcterms:W3CDTF">2026-11-06T00:11:35Z</dcterms:modified>
  <cp:category>MPSP Direct Care Minutes Targets Trial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2026-05-15T06:56:18Z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f3356723-dd2d-43ad-b692-b49423d24322</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y fmtid="{D5CDD505-2E9C-101B-9397-08002B2CF9AE}" pid="10" name="ContentTypeId">
    <vt:lpwstr>0x010100A51386D899F9CA4298648C0791762DBC</vt:lpwstr>
  </property>
</Properties>
</file>