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codeName="ThisWorkbook"/>
  <mc:AlternateContent xmlns:mc="http://schemas.openxmlformats.org/markup-compatibility/2006">
    <mc:Choice Requires="x15">
      <x15ac:absPath xmlns:x15ac="http://schemas.microsoft.com/office/spreadsheetml/2010/11/ac" url="https://healthgov-my.sharepoint.com/personal/christopher_spasenovski_health_gov_au/Documents/Desktop/Web Team/Job Tickets/WEB3428/"/>
    </mc:Choice>
  </mc:AlternateContent>
  <xr:revisionPtr revIDLastSave="1" documentId="8_{50E4B3B0-4F4D-4A00-8B48-3CD915DABA51}" xr6:coauthVersionLast="47" xr6:coauthVersionMax="47" xr10:uidLastSave="{BCC3AD02-08A1-41EA-985B-B73C58CB7579}"/>
  <bookViews>
    <workbookView xWindow="-110" yWindow="-110" windowWidth="19420" windowHeight="10420" tabRatio="906" xr2:uid="{7755FF9E-F9A7-42DA-AA6A-A0E09E1C27E6}"/>
  </bookViews>
  <sheets>
    <sheet name="Overview" sheetId="95" r:id="rId1"/>
    <sheet name="Index" sheetId="109" r:id="rId2"/>
    <sheet name="1. Residential care (RC)" sheetId="97" r:id="rId3"/>
    <sheet name="1.1 RC landscape" sheetId="104" r:id="rId4"/>
    <sheet name="1.2 RC capital investment" sheetId="112" r:id="rId5"/>
    <sheet name="1.3 RC results (sector)" sheetId="105" r:id="rId6"/>
    <sheet name="1.4 RC results (provider type)" sheetId="107" r:id="rId7"/>
    <sheet name="1.5 RC and AP balance sheet" sheetId="113" r:id="rId8"/>
    <sheet name="2. Home care (HC)" sheetId="110" r:id="rId9"/>
    <sheet name="2.1 HC landscape" sheetId="90" r:id="rId10"/>
    <sheet name="2.2 HC results (sector)" sheetId="92" r:id="rId11"/>
    <sheet name="2.3 HC results (provider type)" sheetId="93" r:id="rId12"/>
    <sheet name="3. CHSP" sheetId="98" r:id="rId13"/>
    <sheet name="3.1 CHSP landscape" sheetId="100" r:id="rId14"/>
    <sheet name="3.2 CHSP results" sheetId="101" r:id="rId15"/>
    <sheet name="4. Future trends" sheetId="99" r:id="rId16"/>
    <sheet name="4.1 Population drivers" sheetId="102" r:id="rId17"/>
    <sheet name="4.2 Projections" sheetId="103" r:id="rId18"/>
  </sheets>
  <definedNames>
    <definedName name="_msoanchor_1">'2.2 HC results (sector)'!$C$25</definedName>
    <definedName name="_msoanchor_5">'2.2 HC results (sector)'!#REF!</definedName>
    <definedName name="_Ref160716931" localSheetId="3">'1.1 RC landscape'!$B$13</definedName>
    <definedName name="_Ref160716931" localSheetId="4">'1.2 RC capital investment'!$B$11</definedName>
    <definedName name="_Ref160716931" localSheetId="5">'1.3 RC results (sector)'!$B$13</definedName>
    <definedName name="_Ref160716931" localSheetId="6">'1.4 RC results (provider type)'!$B$13</definedName>
    <definedName name="_Ref160716931" localSheetId="7">'1.5 RC and AP balance sheet'!#REF!</definedName>
    <definedName name="_Ref160716931" localSheetId="9">'2.1 HC landscape'!$B$11</definedName>
    <definedName name="_Ref160716931" localSheetId="10">'2.2 HC results (sector)'!#REF!</definedName>
    <definedName name="_Ref160716931" localSheetId="13">'3.1 CHSP landscape'!$B$11</definedName>
    <definedName name="_Ref160716931" localSheetId="14">'3.2 CHSP results'!$B$15</definedName>
    <definedName name="_Ref160716931" localSheetId="16">'4.1 Population drivers'!$B$14</definedName>
    <definedName name="_Ref160716931" localSheetId="17">'4.2 Projections'!$B$16</definedName>
    <definedName name="_Ref160717762" localSheetId="3">'1.1 RC landscape'!#REF!</definedName>
    <definedName name="_Ref160717762" localSheetId="4">'1.2 RC capital investment'!#REF!</definedName>
    <definedName name="_Ref160717762" localSheetId="5">'1.3 RC results (sector)'!#REF!</definedName>
    <definedName name="_Ref160717762" localSheetId="6">'1.4 RC results (provider type)'!#REF!</definedName>
    <definedName name="_Ref160717762" localSheetId="7">'1.5 RC and AP balance sheet'!#REF!</definedName>
    <definedName name="_Ref160717762" localSheetId="9">'2.1 HC landscape'!$B$57</definedName>
    <definedName name="_Ref160717762" localSheetId="10">'2.2 HC results (sector)'!#REF!</definedName>
    <definedName name="_Ref160717762" localSheetId="13">'3.1 CHSP landscape'!#REF!</definedName>
    <definedName name="_Ref160717762" localSheetId="14">'3.2 CHSP results'!#REF!</definedName>
    <definedName name="_Ref160717762" localSheetId="16">'4.1 Population drivers'!#REF!</definedName>
    <definedName name="_Ref160717762" localSheetId="17">'4.2 Projections'!#REF!</definedName>
    <definedName name="_Ref160717907" localSheetId="3">'1.1 RC landscape'!#REF!</definedName>
    <definedName name="_Ref160717907" localSheetId="4">'1.2 RC capital investment'!#REF!</definedName>
    <definedName name="_Ref160717907" localSheetId="5">'1.3 RC results (sector)'!#REF!</definedName>
    <definedName name="_Ref160717907" localSheetId="6">'1.4 RC results (provider type)'!#REF!</definedName>
    <definedName name="_Ref160717907" localSheetId="7">'1.5 RC and AP balance sheet'!#REF!</definedName>
    <definedName name="_Ref160717907" localSheetId="9">'2.1 HC landscape'!#REF!</definedName>
    <definedName name="_Ref160717907" localSheetId="10">'2.2 HC results (sector)'!#REF!</definedName>
    <definedName name="_Ref160717907" localSheetId="13">'3.1 CHSP landscape'!#REF!</definedName>
    <definedName name="_Ref160717907" localSheetId="14">'3.2 CHSP results'!#REF!</definedName>
    <definedName name="_Ref160717907" localSheetId="16">'4.1 Population drivers'!#REF!</definedName>
    <definedName name="_Ref160717907" localSheetId="17">'4.2 Projections'!#REF!</definedName>
    <definedName name="_Ref160721087" localSheetId="10">'2.2 HC results (sector)'!$B$32</definedName>
    <definedName name="_Ref161222235" localSheetId="10">'2.3 HC results (provider type)'!#REF!</definedName>
    <definedName name="_Ref161224350" localSheetId="10">'2.3 HC results (provider type)'!#REF!</definedName>
    <definedName name="_Ref171494431" localSheetId="10">'2.2 HC results (sector)'!#REF!</definedName>
    <definedName name="_Toc173428906" localSheetId="10">'2.3 HC results (provider 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1" i="105" l="1"/>
  <c r="C173" i="105"/>
  <c r="C193" i="105"/>
  <c r="C191" i="105"/>
  <c r="C99" i="105"/>
  <c r="C65" i="105"/>
  <c r="C62" i="109"/>
  <c r="C61" i="109"/>
  <c r="C366" i="105" l="1"/>
  <c r="C362" i="105"/>
  <c r="C365" i="105" s="1"/>
  <c r="C25" i="109"/>
  <c r="C24" i="109"/>
  <c r="C37" i="109" l="1"/>
  <c r="C38" i="109"/>
  <c r="C39" i="109"/>
  <c r="C40" i="109"/>
  <c r="C41" i="109"/>
  <c r="C42" i="109"/>
  <c r="C43" i="109"/>
  <c r="C44" i="109"/>
  <c r="C45" i="109"/>
  <c r="C46" i="109"/>
  <c r="C142" i="107"/>
  <c r="D142" i="107"/>
  <c r="E142" i="107"/>
  <c r="C129" i="107"/>
  <c r="D129" i="107"/>
  <c r="E129" i="107"/>
  <c r="C116" i="107"/>
  <c r="D116" i="107"/>
  <c r="E116" i="107"/>
  <c r="C103" i="107"/>
  <c r="D103" i="107"/>
  <c r="E103" i="107"/>
  <c r="C88" i="107"/>
  <c r="D88" i="107"/>
  <c r="E88" i="107"/>
  <c r="C75" i="107"/>
  <c r="D75" i="107"/>
  <c r="E75" i="107"/>
  <c r="C62" i="107"/>
  <c r="D62" i="107"/>
  <c r="E62" i="107"/>
  <c r="C47" i="107"/>
  <c r="D47" i="107"/>
  <c r="E47" i="107"/>
  <c r="D34" i="107"/>
  <c r="E34" i="107"/>
  <c r="C34" i="107"/>
  <c r="D21" i="107"/>
  <c r="E21" i="107"/>
  <c r="C21" i="107"/>
  <c r="C63" i="109"/>
  <c r="C60" i="109"/>
  <c r="C70" i="109"/>
  <c r="C57" i="109"/>
  <c r="C74" i="109"/>
  <c r="C72" i="109"/>
  <c r="C93" i="109"/>
  <c r="C48" i="109"/>
  <c r="C47" i="109"/>
  <c r="C36" i="109"/>
  <c r="C35" i="109"/>
  <c r="C34" i="109"/>
  <c r="C33" i="109"/>
  <c r="C32" i="109"/>
  <c r="C31" i="109"/>
  <c r="C30" i="109"/>
  <c r="C29" i="109"/>
  <c r="C28" i="109"/>
  <c r="C27" i="109"/>
  <c r="C26" i="109"/>
  <c r="C23" i="109"/>
  <c r="C22" i="109"/>
  <c r="C21" i="109"/>
  <c r="C20" i="109"/>
  <c r="C19" i="109"/>
  <c r="C18" i="109"/>
  <c r="C17" i="109"/>
  <c r="C16" i="109"/>
  <c r="C15" i="109"/>
  <c r="C14" i="109"/>
  <c r="C13" i="109"/>
  <c r="W23" i="102"/>
  <c r="V23" i="102"/>
  <c r="U23" i="102"/>
  <c r="T23" i="102"/>
  <c r="S23" i="102"/>
  <c r="R23" i="102"/>
  <c r="Q23" i="102"/>
  <c r="P23" i="102"/>
  <c r="O23" i="102"/>
  <c r="N23" i="102"/>
  <c r="M23" i="102"/>
  <c r="L23" i="102"/>
  <c r="K23" i="102"/>
  <c r="J23" i="102"/>
  <c r="I23" i="102"/>
  <c r="H23" i="102"/>
  <c r="G23" i="102"/>
  <c r="F23" i="102"/>
  <c r="E23" i="102"/>
  <c r="D23" i="102"/>
  <c r="C23" i="102"/>
  <c r="E167" i="93"/>
  <c r="E166" i="93"/>
  <c r="E141" i="93"/>
  <c r="E140" i="93"/>
  <c r="E115" i="93"/>
  <c r="E114" i="93"/>
  <c r="D31" i="101"/>
  <c r="E31" i="101"/>
  <c r="F31" i="101"/>
  <c r="C31" i="101"/>
  <c r="C94" i="109"/>
  <c r="C92" i="109"/>
  <c r="C91" i="109"/>
  <c r="C90" i="109"/>
  <c r="C84" i="109"/>
  <c r="C83" i="109"/>
  <c r="C82" i="109"/>
  <c r="C81" i="109"/>
  <c r="C75" i="109"/>
  <c r="C73" i="109"/>
  <c r="C71" i="109"/>
  <c r="C69" i="109"/>
  <c r="C68" i="109"/>
  <c r="C67" i="109"/>
  <c r="C66" i="109"/>
  <c r="C65" i="109"/>
  <c r="C64" i="109"/>
  <c r="C59" i="109"/>
  <c r="C58" i="109"/>
  <c r="C56" i="109"/>
  <c r="C55" i="109"/>
  <c r="C54" i="109"/>
  <c r="C12" i="109"/>
  <c r="E95" i="93" l="1"/>
  <c r="E94" i="93"/>
  <c r="E82" i="93"/>
  <c r="E81" i="93"/>
  <c r="E69" i="93"/>
  <c r="E68" i="93"/>
  <c r="E49" i="93"/>
  <c r="E48" i="93"/>
  <c r="E36" i="93"/>
  <c r="E35" i="93"/>
  <c r="E23" i="93"/>
  <c r="E22" i="93"/>
</calcChain>
</file>

<file path=xl/sharedStrings.xml><?xml version="1.0" encoding="utf-8"?>
<sst xmlns="http://schemas.openxmlformats.org/spreadsheetml/2006/main" count="1796" uniqueCount="632">
  <si>
    <t>Financial Report on the Australian Aged Care Sector</t>
  </si>
  <si>
    <t>Overview</t>
  </si>
  <si>
    <t>Terms of use</t>
  </si>
  <si>
    <t>Please be aware that the usage of data contained within this document is subject to the the general disclaimer on the Department’s website here:</t>
  </si>
  <si>
    <t>https://www.health.gov.au/using-our-websites/disclaimer</t>
  </si>
  <si>
    <t>All information in this document is entered and maintained by the Department of Health, Disability and Ageing.</t>
  </si>
  <si>
    <t xml:space="preserve">Data in this document is current as at the date of the Financial Report on the Aged Care Sector (FRAACS) publication listed under publication sources. </t>
  </si>
  <si>
    <t>This data will not reflect any updates post publication date.</t>
  </si>
  <si>
    <t>Data in this document is published in accordance with sections 86-9(1)(m) and 86‑10(1) of the Aged Care Act 1997 (Cth).</t>
  </si>
  <si>
    <t>Publication source</t>
  </si>
  <si>
    <t>This data extract summarises data from Financial Report on the Aged Care Sector reports to 2023-24.</t>
  </si>
  <si>
    <t>Enquiries</t>
  </si>
  <si>
    <t>For more information about the Financial Report on the Aged Care Sector please:</t>
  </si>
  <si>
    <t>•   visit the department's website at:</t>
  </si>
  <si>
    <t>https://www.health.gov.au/resources/collections/financial-performance-of-the-australian-aged-care-sector?language=en</t>
  </si>
  <si>
    <t>•   email the project team at:</t>
  </si>
  <si>
    <t>QFS.FRAACS@health.gov.au</t>
  </si>
  <si>
    <t>Definitions</t>
  </si>
  <si>
    <t>Acronyms and terms</t>
  </si>
  <si>
    <t>Acronym / term</t>
  </si>
  <si>
    <t>Definition</t>
  </si>
  <si>
    <t>Earnings before interest, tax, depreciation and amortisation (EBITDA)</t>
  </si>
  <si>
    <t xml:space="preserve">EBITDA is the profit result prior to applying interest, tax, depreciation, and amortisation. </t>
  </si>
  <si>
    <t>Net profit before tax (NPBT)</t>
  </si>
  <si>
    <t>NPBT is determined by revenue minus expenses for the period, except for taxes.</t>
  </si>
  <si>
    <t>Per resident per day (prpd)</t>
  </si>
  <si>
    <t>Dividing sector results by the total number of residents and days allows the data to be standardised.</t>
  </si>
  <si>
    <t>Per care recipient per day (pcrpd)</t>
  </si>
  <si>
    <t>This standardised result is derived by dividing sector results by the total claim days.</t>
  </si>
  <si>
    <t>Service</t>
  </si>
  <si>
    <t>A care facility that provides aged care, such as a residential aged care service or an outlet that delivers home care. The Australian government provides funding for those services that it has approved as set out in the Aged Care Act 1997. Services are owned by provider organisations (or providers), and one provider can operate more than one service.</t>
  </si>
  <si>
    <t>Brackets</t>
  </si>
  <si>
    <t xml:space="preserve">Throughout the extract, results are presented within brackets - for example ($1,000) - when the result is a loss (negative). </t>
  </si>
  <si>
    <t>Provider types (pre 2023-24)</t>
  </si>
  <si>
    <t>Provider type </t>
  </si>
  <si>
    <t>Definition </t>
  </si>
  <si>
    <t>Sector </t>
  </si>
  <si>
    <t>Consolidated view of the provider types shown in the chart, figure or table. </t>
  </si>
  <si>
    <t>For-profit metropolitan </t>
  </si>
  <si>
    <t>Providers that deliver more than 70% of their services in metropolitan areas and are a Private Incorporated Body or a Publicly Listed Company. </t>
  </si>
  <si>
    <t>For-profit regional </t>
  </si>
  <si>
    <t>Providers that deliver more than 70% of their services in regional areas and are a Private Incorporated Body or a Publicly Listed Company. Regional covers inner regional, outer regional, remote and very remote as classified by the Australian Bureau of Statistics (ABS). </t>
  </si>
  <si>
    <t>Not-for-profit metropolitan </t>
  </si>
  <si>
    <t>Providers that deliver more than 70% of their services in metropolitan areas and are charitable, community based or religious organisations. </t>
  </si>
  <si>
    <t>Not-for-profit regional </t>
  </si>
  <si>
    <t>Providers that deliver more than 70% of their services in regional areas and are either charitable, community based or religious organisations. Regional covers inner regional, outer regional, remote and very remote as classified by the ABS. </t>
  </si>
  <si>
    <t>Providers across metropolitan and regional </t>
  </si>
  <si>
    <t>Refers to non-government providers that deliver services more evenly across metropolitan and regional areas and, therefore, do not fall in the above categories. These providers deliver more than 30% but less than 70% of their services in metropolitan or regional areas. </t>
  </si>
  <si>
    <t>Local, state, and territory</t>
  </si>
  <si>
    <t xml:space="preserve">Refers to providers owned by a local, state or territory government. </t>
  </si>
  <si>
    <t>Single service or facility</t>
  </si>
  <si>
    <t>Providers that operate one registered home care service (outlet) / residential aged care home.</t>
  </si>
  <si>
    <t>2 to 6 services or facilities</t>
  </si>
  <si>
    <t>Providers that operate two to six registered home care services (outlets) / residential aged care homes.</t>
  </si>
  <si>
    <t>7 to 19 services or facilities</t>
  </si>
  <si>
    <t>Providers that operate seven to nineteen registered home care services (outlets) / residential aged care homes.</t>
  </si>
  <si>
    <t>20 or more services or facilities</t>
  </si>
  <si>
    <t>Providers that operate twenty or more home care services (outlets) / residential aged care homes.</t>
  </si>
  <si>
    <t>Provider types (2023-24)</t>
  </si>
  <si>
    <t>For-profit providers</t>
  </si>
  <si>
    <t>Providers that are a Private Incorporated Body or a Publicly Listed Company. </t>
  </si>
  <si>
    <t>Not-for-profit providers</t>
  </si>
  <si>
    <t>Providers that are charitable, community based or religious organisations.</t>
  </si>
  <si>
    <t>Local, state, and territory government providers (LST gov.)</t>
  </si>
  <si>
    <t>Metropolitan providers</t>
  </si>
  <si>
    <t>Providers that deliver more than 70% of their services in metropolitan areas. </t>
  </si>
  <si>
    <t>Regional providers</t>
  </si>
  <si>
    <t>Providers that deliver more than 70% of their services in regional areas. Regional covers inner regional, outer regional, remote and very remote as classified by the Australian Bureau of Statistics (ABS). </t>
  </si>
  <si>
    <t>Metropolitan and regional providers</t>
  </si>
  <si>
    <t>Providers that deliver services more evenly across metropolitan and regional areas and, therefore, do not fall in the above categories. These providers deliver more than 30% but less than 70% of their services in metropolitan or regional areas. </t>
  </si>
  <si>
    <t>1 to 100 HCPs (home care only)</t>
  </si>
  <si>
    <t>Providers that manage 1 to 100 Home Care Packages.</t>
  </si>
  <si>
    <t>101 to 500 HCPs (home care only)</t>
  </si>
  <si>
    <t>Providers that manage 101 to 500 Home Care Packages.</t>
  </si>
  <si>
    <t>501 or more HCPs (home care only)</t>
  </si>
  <si>
    <t>Providers that manage 501 or more Home Care Packages.</t>
  </si>
  <si>
    <t>Single service (residential care only)</t>
  </si>
  <si>
    <t>Providers that operate one residential aged care home.</t>
  </si>
  <si>
    <t xml:space="preserve">2 to 6 services (residential care only) </t>
  </si>
  <si>
    <t>Providers that operate two to six residential aged care homes.</t>
  </si>
  <si>
    <t>7 to 19 services (residential care only)</t>
  </si>
  <si>
    <t>Providers that operate seven to nineteen residential aged care homes.</t>
  </si>
  <si>
    <t>20 or more services (residential care only)</t>
  </si>
  <si>
    <t>Providers that operate twenty or more residential aged care homes.</t>
  </si>
  <si>
    <t>Index</t>
  </si>
  <si>
    <t>1. Residential care (RC)</t>
  </si>
  <si>
    <t>Tab</t>
  </si>
  <si>
    <t>Table</t>
  </si>
  <si>
    <t>1.1 RC landscape</t>
  </si>
  <si>
    <t>1.2 RC capital investment</t>
  </si>
  <si>
    <t>1.3 RC results (sector)</t>
  </si>
  <si>
    <t>1.4 RC results (provider type)</t>
  </si>
  <si>
    <t>1.5 RC and AP balance sheet</t>
  </si>
  <si>
    <t>2. Home care (HC)</t>
  </si>
  <si>
    <t>2.1 HC landscape</t>
  </si>
  <si>
    <t>2.2 HC results (sector)</t>
  </si>
  <si>
    <t>2.3 HC results (provider type)</t>
  </si>
  <si>
    <t>3. Commonwealth Home Support Programme (CHSP)</t>
  </si>
  <si>
    <t>3.1 CHSP landscape</t>
  </si>
  <si>
    <t>3.2 CHSP results</t>
  </si>
  <si>
    <t>4. Future trends in aged care</t>
  </si>
  <si>
    <t>4.1 Population drivers</t>
  </si>
  <si>
    <t>4.2 Projections</t>
  </si>
  <si>
    <t>Please see the following tab for the start of the residential care content.</t>
  </si>
  <si>
    <t>Residential care</t>
  </si>
  <si>
    <t>1.1 Residential care landscape</t>
  </si>
  <si>
    <t>Residents and providers</t>
  </si>
  <si>
    <t>Table 1.1.1: Number of people in residential aged care</t>
  </si>
  <si>
    <t>Total residents</t>
  </si>
  <si>
    <t>Permanent residents</t>
  </si>
  <si>
    <t>Respite residents</t>
  </si>
  <si>
    <t>Culturally and Linguistically Diverse residents</t>
  </si>
  <si>
    <t>Aboriginal and Torres Strait Islander residents</t>
  </si>
  <si>
    <t>Table 1.1.2: Number of providers, services, and places in residential care</t>
  </si>
  <si>
    <t> </t>
  </si>
  <si>
    <t>Total providers</t>
  </si>
  <si>
    <t>Services</t>
  </si>
  <si>
    <t>Operational places</t>
  </si>
  <si>
    <t>Table 1.1.3: Average length of stay (years) in residential care, by gender and year of exit</t>
  </si>
  <si>
    <t>2020-21</t>
  </si>
  <si>
    <t>2021-22</t>
  </si>
  <si>
    <t>2022-23</t>
  </si>
  <si>
    <t>2023-24</t>
  </si>
  <si>
    <t>Female</t>
  </si>
  <si>
    <t>Male</t>
  </si>
  <si>
    <t>Total</t>
  </si>
  <si>
    <t>Table 1.1.4: Average length of stay (days) in residential respite care</t>
  </si>
  <si>
    <t>Average length of stay (in days)</t>
  </si>
  <si>
    <t>Table 1.1.5: Proportion of permanent residents that leave within 3, 6 or 12 months of first entry</t>
  </si>
  <si>
    <t>3 months</t>
  </si>
  <si>
    <t>6 months</t>
  </si>
  <si>
    <t>12 months</t>
  </si>
  <si>
    <t>Occupancy</t>
  </si>
  <si>
    <t>Table 1.1.6: Occupancy rates in residential care</t>
  </si>
  <si>
    <t>All providers</t>
  </si>
  <si>
    <t xml:space="preserve">Note: The occupancy rate is calculated by dividing the total number of days an operational place is occupied by a resident in the year by the total number of days an operational place was available to be occupied per year, as reported by providers. The rates include mainstream operational places only. They exclude flexible places under the National Aboriginal and Torres Strait Islander Flexible Aged Care Program, Innovative Pool programs, and care provided by Multi-Purpose Services. They exclude allocated places that are not operational (due to factors including workforce shortages or site redevelopments). </t>
  </si>
  <si>
    <t>Care minutes</t>
  </si>
  <si>
    <t>Table 1.1.7: Average care minutes per resident per day</t>
  </si>
  <si>
    <t>Registered nurse care minutes</t>
  </si>
  <si>
    <t>-</t>
  </si>
  <si>
    <t>Enrolled nurse care minutes</t>
  </si>
  <si>
    <t>Personal care worker care minutes</t>
  </si>
  <si>
    <t>Total care minutes met</t>
  </si>
  <si>
    <t>Note: Figures are rounded to two decimal points, so may not sum to the total. Annual average care minutes above will differ from the published care minutes in the QFS and the care minutes dashboard. Quarterly data is collected at a point-in-time and is the average of the quarter. The data presented in the chart was extracted from the system on 16 May 2025.</t>
  </si>
  <si>
    <t>1.2 Residential care capital investment</t>
  </si>
  <si>
    <t>Table 1.2.1: Building activity (completed or in-progress)</t>
  </si>
  <si>
    <t>New buildings ($m)</t>
  </si>
  <si>
    <t>Rebuilding ($m)</t>
  </si>
  <si>
    <t>Upgrading ($m)</t>
  </si>
  <si>
    <t>Total ($m)</t>
  </si>
  <si>
    <t>Table 1.2.2: Number of building approvals, by value of work</t>
  </si>
  <si>
    <t>$0 to $250,000</t>
  </si>
  <si>
    <t>$250,000 to $1 million</t>
  </si>
  <si>
    <t>$1 million to $5 million</t>
  </si>
  <si>
    <t>$5 million to $20 million</t>
  </si>
  <si>
    <t>$20 million+</t>
  </si>
  <si>
    <t>Table 1.2.3: Proportion of services planning to upgrade or rebuild</t>
  </si>
  <si>
    <t>Re-building</t>
  </si>
  <si>
    <t>Upgrading</t>
  </si>
  <si>
    <t>1.3 Residential care financial results (sector)</t>
  </si>
  <si>
    <t>Sector-level results</t>
  </si>
  <si>
    <t>Table 1.3.1: Summary of financial performance of residential care providers</t>
  </si>
  <si>
    <t>Total income ($m)</t>
  </si>
  <si>
    <t>Total expenses ($m)</t>
  </si>
  <si>
    <t>EBITDA ($m)</t>
  </si>
  <si>
    <t>NPBT ($m)</t>
  </si>
  <si>
    <t>EBITDA (prpd)</t>
  </si>
  <si>
    <t>NPBT (prpd)</t>
  </si>
  <si>
    <t>EBITDA margin (%)</t>
  </si>
  <si>
    <t>NPBT margin (%)</t>
  </si>
  <si>
    <t>Providers with positive EBITDA (%)</t>
  </si>
  <si>
    <t>Providers with positive NPBT (%)</t>
  </si>
  <si>
    <t>Table 1.3.2: Residential care average EBITDA per resident per day, by quartile</t>
  </si>
  <si>
    <t>Average EBITDA</t>
  </si>
  <si>
    <t>Top quartile</t>
  </si>
  <si>
    <t>Next top</t>
  </si>
  <si>
    <t>Next bottom</t>
  </si>
  <si>
    <t>Bottom</t>
  </si>
  <si>
    <t>Table 1.3.3: Residential segment income and expense statement</t>
  </si>
  <si>
    <t>Income</t>
  </si>
  <si>
    <t>Recurrent income</t>
  </si>
  <si>
    <t>Care income</t>
  </si>
  <si>
    <t>Subsidies and supplements (Australian Government)</t>
  </si>
  <si>
    <t>Subsidies and supplements (state / territory)</t>
  </si>
  <si>
    <t>Resident fees: means-tested care fee</t>
  </si>
  <si>
    <t>Grants: recurrent</t>
  </si>
  <si>
    <t>Other care income</t>
  </si>
  <si>
    <t>Total care income</t>
  </si>
  <si>
    <t>Hotel services income</t>
  </si>
  <si>
    <t>Basic daily fee</t>
  </si>
  <si>
    <t>Extra service fees</t>
  </si>
  <si>
    <t>Additional service fees</t>
  </si>
  <si>
    <t>Other hotel services income</t>
  </si>
  <si>
    <t>Total hotel services income</t>
  </si>
  <si>
    <t>Accommodation and finance income</t>
  </si>
  <si>
    <t>Daily accommodation payments</t>
  </si>
  <si>
    <t>Accommodation charges</t>
  </si>
  <si>
    <t>Interest received – accommodation payments</t>
  </si>
  <si>
    <t>Other accommodation income</t>
  </si>
  <si>
    <t>Interest and investment income</t>
  </si>
  <si>
    <t>Total accommodation and finance income</t>
  </si>
  <si>
    <t>COVID-19 income</t>
  </si>
  <si>
    <t>Total COVID-19 income</t>
  </si>
  <si>
    <t>Total recurrent income</t>
  </si>
  <si>
    <t>Non-recurrent income</t>
  </si>
  <si>
    <t>Donations, bequests and fundraising</t>
  </si>
  <si>
    <t>Fair value gains on financial assets</t>
  </si>
  <si>
    <t>Fair value gain / asset revaluation increase – other assets</t>
  </si>
  <si>
    <t>Capital grants (Australian Government, state and territory)</t>
  </si>
  <si>
    <t>Reversal of prior period impairment</t>
  </si>
  <si>
    <t>Realised gains on disposal of assets</t>
  </si>
  <si>
    <t>Effect of adoption of AASB 16 leases – RADs only</t>
  </si>
  <si>
    <t>Other non-recurrent income</t>
  </si>
  <si>
    <t>Total non-recurrent income</t>
  </si>
  <si>
    <t>Total income</t>
  </si>
  <si>
    <t>Expense</t>
  </si>
  <si>
    <t>Care expenses</t>
  </si>
  <si>
    <t>Employee labour costs</t>
  </si>
  <si>
    <t>Registered nurses</t>
  </si>
  <si>
    <t>Enrolled nurses</t>
  </si>
  <si>
    <t>Personal care staff / assistants in nursing</t>
  </si>
  <si>
    <t>Care management staff</t>
  </si>
  <si>
    <t xml:space="preserve">Allied health </t>
  </si>
  <si>
    <t>Diversional therapy / lifestyle / recreation / activities officer</t>
  </si>
  <si>
    <t>Total employee labour costs</t>
  </si>
  <si>
    <t>Agency labour costs</t>
  </si>
  <si>
    <t>Total agency labour costs</t>
  </si>
  <si>
    <t>Total direct care labour costs</t>
  </si>
  <si>
    <t>Resident expenses</t>
  </si>
  <si>
    <t xml:space="preserve">Medical supplies </t>
  </si>
  <si>
    <t>Incontinence supplies</t>
  </si>
  <si>
    <t xml:space="preserve">Nutritional supplements </t>
  </si>
  <si>
    <t>Health living expenses</t>
  </si>
  <si>
    <t>Other resident services and consumables</t>
  </si>
  <si>
    <t>Total resident expenses</t>
  </si>
  <si>
    <t>Other direct care expenses</t>
  </si>
  <si>
    <t>Workcover premium (care employee labour)</t>
  </si>
  <si>
    <t>Payroll tax (care employee labour)</t>
  </si>
  <si>
    <t>Quality, compliance and training external costs</t>
  </si>
  <si>
    <t xml:space="preserve">Chaplaincy / pastoral care </t>
  </si>
  <si>
    <t>Total other direct care expenses</t>
  </si>
  <si>
    <t>Total care expenses</t>
  </si>
  <si>
    <t>Hotel expenses</t>
  </si>
  <si>
    <t>Catering expenses</t>
  </si>
  <si>
    <t>Employee and agency labour costs</t>
  </si>
  <si>
    <t>Consumables</t>
  </si>
  <si>
    <t>Contract services – internal</t>
  </si>
  <si>
    <t>Contract services – outsourcing</t>
  </si>
  <si>
    <t>Total catering expenses</t>
  </si>
  <si>
    <t>Cleaning expenses</t>
  </si>
  <si>
    <t>Total cleaning expenses</t>
  </si>
  <si>
    <t>Laundry expenses</t>
  </si>
  <si>
    <t>Total laundry expenses</t>
  </si>
  <si>
    <t>Utilities</t>
  </si>
  <si>
    <t>Motor vehicle expenses</t>
  </si>
  <si>
    <t>Other hotel expenses</t>
  </si>
  <si>
    <t>Workcover premium (hotel services employee labour)</t>
  </si>
  <si>
    <t>Payroll tax (hotel services employee labour)</t>
  </si>
  <si>
    <t>Total other hotel expenses</t>
  </si>
  <si>
    <t>Total hotel expenses</t>
  </si>
  <si>
    <t>Administration expenses</t>
  </si>
  <si>
    <t>Corporate recharge</t>
  </si>
  <si>
    <t>Workcover premium (aged care home admin employee labour)</t>
  </si>
  <si>
    <t>Payroll tax (aged care home admin employee labour)</t>
  </si>
  <si>
    <t>Fringe benefits tax</t>
  </si>
  <si>
    <t>Insurances</t>
  </si>
  <si>
    <t>Other administration costs</t>
  </si>
  <si>
    <t>Total administration expenses</t>
  </si>
  <si>
    <t>Accommodation and finance expenses</t>
  </si>
  <si>
    <t>Depreciation – building</t>
  </si>
  <si>
    <t>Depreciation – right of use assets AASB 16</t>
  </si>
  <si>
    <t>Depreciation – other assets</t>
  </si>
  <si>
    <t>Amortisation</t>
  </si>
  <si>
    <t>Refurbishment costs</t>
  </si>
  <si>
    <t>Rent for buildings – not captured by AASB 16</t>
  </si>
  <si>
    <t>Interest expense – lease liabilities AASB 16</t>
  </si>
  <si>
    <t>Interest paid (RAD / bond)</t>
  </si>
  <si>
    <t>Financing interest</t>
  </si>
  <si>
    <t>Routine maintenance expenses</t>
  </si>
  <si>
    <t>Repairs and maintenance</t>
  </si>
  <si>
    <t>Total routine maintenance expenses</t>
  </si>
  <si>
    <t>Workcover premium (accommodation employee labour)</t>
  </si>
  <si>
    <t>Payroll tax (accommodation employee labour)</t>
  </si>
  <si>
    <t>Other accommodation expenses</t>
  </si>
  <si>
    <t>Total accommodation and finance expenses</t>
  </si>
  <si>
    <t>COVID-19 expenses</t>
  </si>
  <si>
    <t>Resident support</t>
  </si>
  <si>
    <t>Preventative measures</t>
  </si>
  <si>
    <t>Infection prevention and control (IPC) lead expenses</t>
  </si>
  <si>
    <t>Other COVID-19 expenses</t>
  </si>
  <si>
    <t>Total COVID-19 expenses</t>
  </si>
  <si>
    <t>Total recurrent expense</t>
  </si>
  <si>
    <t>Non-recurrent expenses</t>
  </si>
  <si>
    <t>Interest paid</t>
  </si>
  <si>
    <t xml:space="preserve"> - </t>
  </si>
  <si>
    <t xml:space="preserve"> -</t>
  </si>
  <si>
    <t>Fair value losses on financial assets</t>
  </si>
  <si>
    <t>Fair value loss / asset revaluation decreases on other assets</t>
  </si>
  <si>
    <t>Amortisation / impairment of bed licenses</t>
  </si>
  <si>
    <t>Impairment loss</t>
  </si>
  <si>
    <t>Realised losses on disposal of assets</t>
  </si>
  <si>
    <t>Effect of adoption of AASB16 leases – RADs only</t>
  </si>
  <si>
    <t>Other non-recurrent expenses</t>
  </si>
  <si>
    <t>Total non-recurrent expenses</t>
  </si>
  <si>
    <t>Total expense</t>
  </si>
  <si>
    <t>Net profit / (loss)</t>
  </si>
  <si>
    <r>
      <t>Note: Some line items were not collected separately in 2020-21 and thus have been left blank. For example,</t>
    </r>
    <r>
      <rPr>
        <i/>
        <sz val="9"/>
        <color theme="1"/>
        <rFont val="Arial"/>
        <family val="2"/>
      </rPr>
      <t xml:space="preserve"> </t>
    </r>
    <r>
      <rPr>
        <sz val="9"/>
        <color theme="1"/>
        <rFont val="Arial"/>
        <family val="2"/>
      </rPr>
      <t xml:space="preserve">labour costs encompassed both direct staff and agency costs. </t>
    </r>
  </si>
  <si>
    <t>Table 1.3.4: Residential segment income and expense statement per resident per day</t>
  </si>
  <si>
    <t>Interest Paid</t>
  </si>
  <si>
    <t xml:space="preserve">Note: Some line items were not collected separately in 2020-21 and thus have been left blank. For example, Labour costs encompassed both Direct staff and Agency costs. </t>
  </si>
  <si>
    <t>Table 1.3.5: Financial results by funding stream per resident per day</t>
  </si>
  <si>
    <t>Administration result (prior to apportionment)</t>
  </si>
  <si>
    <t>Care result</t>
  </si>
  <si>
    <t>Hotelling result</t>
  </si>
  <si>
    <t>Accommodation result</t>
  </si>
  <si>
    <t>COVID-19 result</t>
  </si>
  <si>
    <t>Administration result</t>
  </si>
  <si>
    <t>Operating profit / (loss)</t>
  </si>
  <si>
    <t>Non-current income and expenses</t>
  </si>
  <si>
    <t>Note: From 2023-24, administration expenses incurred by providers have been apportioned (split) by funding stream (care, hotel, and accommodation). The costs have been apportioned at service (facility) level in a method consistent with that adopted by IHACPA in its costing studies and then aggregated to the sector level.</t>
  </si>
  <si>
    <t>1.4 Residential care financial results (provider type)</t>
  </si>
  <si>
    <t>Results by ownership type</t>
  </si>
  <si>
    <t>Table 1.4.1: Summary of financial performance of residential care for-profit providers</t>
  </si>
  <si>
    <t>EBITDA margin</t>
  </si>
  <si>
    <t>NPBT margin</t>
  </si>
  <si>
    <t>Table 1.4.2: Summary of financial performance of residential care not-for-profit providers</t>
  </si>
  <si>
    <t>Table 1.4.3: Summary of financial performance of residential care LST government providers</t>
  </si>
  <si>
    <t>Results by location</t>
  </si>
  <si>
    <t>Table 1.4.4: Summary of financial performance of residential care metropolitan providers</t>
  </si>
  <si>
    <t>Table 1.4.5: Summary of financial performance of residential care regional providers</t>
  </si>
  <si>
    <t>Regional</t>
  </si>
  <si>
    <t>Table 1.4.6: Summary of financial performance of residential care metropolitan and regional providers</t>
  </si>
  <si>
    <t>Metropolitan and regional</t>
  </si>
  <si>
    <t>Results by scale</t>
  </si>
  <si>
    <t>Table 1.4.7: Summary of financial performance of residential care providers with a single service</t>
  </si>
  <si>
    <t>Table 1.4.8: Summary of financial performance of residential care providers with 2 to 6 services</t>
  </si>
  <si>
    <t>Table 1.4.9: Summary of financial performance of residential care providers with 7 to 19 services</t>
  </si>
  <si>
    <t>Table 1.4.10: Summary of financial performance of residential care providers with 20 or more services</t>
  </si>
  <si>
    <t>1.5 Residential care and approved provider (AP) balance sheet</t>
  </si>
  <si>
    <t>Balance sheet</t>
  </si>
  <si>
    <t xml:space="preserve">Note: Change in methodology from 2023-24. </t>
  </si>
  <si>
    <r>
      <t xml:space="preserve">For the 2023-24 FRAACS, balance sheet analysis was drawn from the audited General Purpose Financial Statements (submitted by providers as part of their ACFR reporting obligations) which is at the </t>
    </r>
    <r>
      <rPr>
        <u/>
        <sz val="9"/>
        <color theme="1"/>
        <rFont val="Arial"/>
        <family val="2"/>
      </rPr>
      <t>approved provider level</t>
    </r>
    <r>
      <rPr>
        <sz val="9"/>
        <color theme="1"/>
        <rFont val="Arial"/>
        <family val="2"/>
      </rPr>
      <t xml:space="preserve">. This approach aims to provide a more accurate reflection of a provider's operations and enhance transparency by offering a clearer representation of the sector's financial position. This is a departure from previous FRAACS reports, in which the department published the </t>
    </r>
    <r>
      <rPr>
        <u/>
        <sz val="9"/>
        <color theme="1"/>
        <rFont val="Arial"/>
        <family val="2"/>
      </rPr>
      <t>residential aged care balance sheet</t>
    </r>
    <r>
      <rPr>
        <sz val="9"/>
        <color theme="1"/>
        <rFont val="Arial"/>
        <family val="2"/>
      </rPr>
      <t>, using segment reporting data from the ACFR. Segment reporting is where providers allocate financial statement line items (e.g. 'Financial assets') to the residential segment of their operations. However, providers consistently reported difficulties in undertaking this allocation, leading to underreporting of balances and a misrepresentation of the sector's equity position. 
The tables below present balance sheet results (including ratios) for all four financial years in which the FRAACS has been published. The grey tables present results published in FRAACS reports prior to the 2023-24 financial year, using the previous methodology (residential aged care segment analysis). The teal tables present results adopting the new methodology (for approved providers). In these teal tables, note that 2022-23 data have been analysed and presented using a consistent methodology with that used for 2023-24 to support comparability of results. Additionally, local, state or territory (LST) government approved providers and approved providers who do not provide any residential aged care services have been excluded from the approved provider-level results.</t>
    </r>
  </si>
  <si>
    <t>Table 1.5.1: Balance sheet for residential aged care segment at 30 June</t>
  </si>
  <si>
    <t>Assets</t>
  </si>
  <si>
    <t>Current assets</t>
  </si>
  <si>
    <t>Cash</t>
  </si>
  <si>
    <t>Financial assets</t>
  </si>
  <si>
    <t>Trade receivables</t>
  </si>
  <si>
    <t>RADs &amp; RACs receivable</t>
  </si>
  <si>
    <t>Related party loans</t>
  </si>
  <si>
    <r>
      <t xml:space="preserve">Non-related party loans </t>
    </r>
    <r>
      <rPr>
        <sz val="8"/>
        <color rgb="FF000000"/>
        <rFont val="Arial"/>
        <family val="2"/>
      </rPr>
      <t>(1)</t>
    </r>
  </si>
  <si>
    <t>Other current assets</t>
  </si>
  <si>
    <t>Total current assets</t>
  </si>
  <si>
    <t>Non-current assets</t>
  </si>
  <si>
    <r>
      <t xml:space="preserve">Non-related party loans </t>
    </r>
    <r>
      <rPr>
        <sz val="8"/>
        <color rgb="FF000000"/>
        <rFont val="Arial"/>
        <family val="2"/>
      </rPr>
      <t>(2)</t>
    </r>
  </si>
  <si>
    <t>Work in progress</t>
  </si>
  <si>
    <t>Intangibles – bed licences</t>
  </si>
  <si>
    <r>
      <t xml:space="preserve">Intangibles – goodwill </t>
    </r>
    <r>
      <rPr>
        <sz val="8"/>
        <color rgb="FF000000"/>
        <rFont val="Arial"/>
        <family val="2"/>
      </rPr>
      <t>(3)</t>
    </r>
  </si>
  <si>
    <t>Intangibles – other</t>
  </si>
  <si>
    <t>Fixed assets</t>
  </si>
  <si>
    <t>Right of use assets</t>
  </si>
  <si>
    <r>
      <t xml:space="preserve">Investment properties </t>
    </r>
    <r>
      <rPr>
        <sz val="8"/>
        <color rgb="FF000000"/>
        <rFont val="Arial"/>
        <family val="2"/>
      </rPr>
      <t>(4)</t>
    </r>
  </si>
  <si>
    <t>Other non-current assets</t>
  </si>
  <si>
    <t>Total non-current assets</t>
  </si>
  <si>
    <t>Total assets</t>
  </si>
  <si>
    <t>Liabilities</t>
  </si>
  <si>
    <t>Current liabilities</t>
  </si>
  <si>
    <t>Accommodation deposits (incl. bonds)</t>
  </si>
  <si>
    <t>Bank borrowings</t>
  </si>
  <si>
    <t>Employee provisions</t>
  </si>
  <si>
    <t>Lease liabilities</t>
  </si>
  <si>
    <t>Other current liabilities</t>
  </si>
  <si>
    <t>Total current liabilities</t>
  </si>
  <si>
    <t>Non-current liabilities</t>
  </si>
  <si>
    <t>Other non-current liabilities</t>
  </si>
  <si>
    <t>Total non-current liabilities</t>
  </si>
  <si>
    <t>Total liabilities</t>
  </si>
  <si>
    <t>Net assets</t>
  </si>
  <si>
    <t>Notes: Prior to the 2022-23 ACFR:</t>
  </si>
  <si>
    <t>1. Current non-related party loans were captured under Other current assets.</t>
  </si>
  <si>
    <t>2. Non-current non-related party loans were captured under Other non-current assets.</t>
  </si>
  <si>
    <t>3. Intangibles - goodwill were captured under Intangibles - other.</t>
  </si>
  <si>
    <t>4. Investment properties were captured under Fixed assets.</t>
  </si>
  <si>
    <t>Table 1.5.2: Balance sheet for approved providers (excluding LST government providers) at 30 June, with segment analysis for 30 June 2024 ($m)</t>
  </si>
  <si>
    <t>Segment analysis (30-Jun-24)</t>
  </si>
  <si>
    <r>
      <t>Residential</t>
    </r>
    <r>
      <rPr>
        <b/>
        <sz val="8"/>
        <color rgb="FFF1F2F2"/>
        <rFont val="Arial"/>
        <family val="2"/>
      </rPr>
      <t xml:space="preserve"> (1)</t>
    </r>
  </si>
  <si>
    <t>Other</t>
  </si>
  <si>
    <t>Cash and cash equivalents</t>
  </si>
  <si>
    <t>Trade receivables less provision doubtful debts</t>
  </si>
  <si>
    <r>
      <t xml:space="preserve">Refundable resident loans receivable – RADs </t>
    </r>
    <r>
      <rPr>
        <sz val="8"/>
        <color rgb="FF000000"/>
        <rFont val="Arial"/>
        <family val="2"/>
      </rPr>
      <t>(2)</t>
    </r>
  </si>
  <si>
    <t>Refundable resident loans receivable – retirement independent living units (ILUs)</t>
  </si>
  <si>
    <t>Loans receivable related parties</t>
  </si>
  <si>
    <t>Loans receivable non-related parties</t>
  </si>
  <si>
    <t xml:space="preserve">Total current assets </t>
  </si>
  <si>
    <t>Capital work in progress</t>
  </si>
  <si>
    <t>Property plant and equipment</t>
  </si>
  <si>
    <t>Right-of-use asset</t>
  </si>
  <si>
    <t>Investment properties</t>
  </si>
  <si>
    <t>Intangibles – bed licenses</t>
  </si>
  <si>
    <t>Intangibles – goodwill</t>
  </si>
  <si>
    <r>
      <t xml:space="preserve">Refundable resident loans – RADs </t>
    </r>
    <r>
      <rPr>
        <sz val="8"/>
        <color rgb="FF000000"/>
        <rFont val="Arial"/>
        <family val="2"/>
      </rPr>
      <t>(2)</t>
    </r>
  </si>
  <si>
    <t>Refundable resident loans – retirement ILUs</t>
  </si>
  <si>
    <t xml:space="preserve">External borrowings – related parties </t>
  </si>
  <si>
    <t>External borrowings – non-related parties</t>
  </si>
  <si>
    <t>Employee benefits and provisions</t>
  </si>
  <si>
    <t>Unspent HCP funds</t>
  </si>
  <si>
    <t>Unspent CHSP grants</t>
  </si>
  <si>
    <t>External borrowings – related parties</t>
  </si>
  <si>
    <t xml:space="preserve">External borrowings – non-related parties </t>
  </si>
  <si>
    <t>Employee benefits</t>
  </si>
  <si>
    <t>Other liabilities</t>
  </si>
  <si>
    <t>Net assets (equity)</t>
  </si>
  <si>
    <t>Notes:</t>
  </si>
  <si>
    <t>1. Assets and liabilities have been classified to the residential segment wherever possible, with all un-segmented assets classified to Other. Other can include non-residential care assets and liabilities such as for Independent Living Units and home care.</t>
  </si>
  <si>
    <t xml:space="preserve">2. There is a difference between the RADs reported in the income statements and the RADs reported in the above balance sheet. This is due to RADs receivable which make up amounts which residents have agreed to pay, but providers have not yet received as at 30 June 2024. As such, the RADs receivable of $761.1 million is captured under both the assets and liabilities in the balance sheet. </t>
  </si>
  <si>
    <t>Balance sheet ratios</t>
  </si>
  <si>
    <t>Current ratio</t>
  </si>
  <si>
    <t>Table 1.5.3: Current ratio for the residential aged care segment</t>
  </si>
  <si>
    <t>All residential care providers</t>
  </si>
  <si>
    <t>LST government providers</t>
  </si>
  <si>
    <t>Table 1.5.4: Current ratio for approved providers (excl. LST government providers)</t>
  </si>
  <si>
    <t>All approved providers</t>
  </si>
  <si>
    <t>Debt to total assets ratio</t>
  </si>
  <si>
    <t>Table 1.5.5: Debt to total assets ratio for the residential aged care segment</t>
  </si>
  <si>
    <t>Table 1.5.6: Debt to total assets ratio for approved providers (excl. LST government providers)</t>
  </si>
  <si>
    <t>Equity to total assets ratio</t>
  </si>
  <si>
    <t>Table 1.5.7: Equity to total assets for the residential aged care segment</t>
  </si>
  <si>
    <t>Table 1.5.8: Equity to total assets ratio for approved providers (excl. LST government providers)</t>
  </si>
  <si>
    <t>Accommodation payments and contributions</t>
  </si>
  <si>
    <t>Table 1.5.9: Resident method of accommodation payment, by partially supported and non-supported residents</t>
  </si>
  <si>
    <t>Non-supported residents</t>
  </si>
  <si>
    <t>RAD/RAC</t>
  </si>
  <si>
    <t>DAP/DAC</t>
  </si>
  <si>
    <t>Combination</t>
  </si>
  <si>
    <t>Partially supported residents</t>
  </si>
  <si>
    <t>Note: Individual percentages may not sum to 100% due to rounding.</t>
  </si>
  <si>
    <t>Table 1.5.10: Average agreed and published accommodation prices (lump sum equivalent), at sector-level and by ownership type and location</t>
  </si>
  <si>
    <t>Published</t>
  </si>
  <si>
    <t>Agreed</t>
  </si>
  <si>
    <t>Difference</t>
  </si>
  <si>
    <t>Ownership type</t>
  </si>
  <si>
    <t>For-profit</t>
  </si>
  <si>
    <t>Not-for-profit</t>
  </si>
  <si>
    <t>LST gov.</t>
  </si>
  <si>
    <t>Location</t>
  </si>
  <si>
    <t>Metropolitan</t>
  </si>
  <si>
    <t>Remote</t>
  </si>
  <si>
    <t xml:space="preserve">Note: Published and agreed prices are estimated average values at the midpoint of the respective financial year. The figures are then aggregated and rounded to the nearest thousand. As such they are not a simple average. </t>
  </si>
  <si>
    <t>Table 1.5.11: Total value and number of RADs held in the sector, and average RAD value</t>
  </si>
  <si>
    <t>Total RADs held ($m)</t>
  </si>
  <si>
    <t>Number of RADs held (#)</t>
  </si>
  <si>
    <t>Average RAD value</t>
  </si>
  <si>
    <t xml:space="preserve">Note: The above RADs balance includes RADs held by both residential providers and multi-purpose services and does not include RADs receivable. </t>
  </si>
  <si>
    <t>Please see the following tab for the start of the home care content.</t>
  </si>
  <si>
    <t>Home care</t>
  </si>
  <si>
    <t>2.1 Home care landscape</t>
  </si>
  <si>
    <t>Table 2.1.1: Home Care Package recipients</t>
  </si>
  <si>
    <t>Total recipients</t>
  </si>
  <si>
    <t>Culturally and Linguistically Diverse recipients</t>
  </si>
  <si>
    <t>Aboriginal and Torres Strait Islander recipients</t>
  </si>
  <si>
    <t>Level</t>
  </si>
  <si>
    <t>Level 1</t>
  </si>
  <si>
    <t>Level 2</t>
  </si>
  <si>
    <t>Level 3</t>
  </si>
  <si>
    <t>Level 4</t>
  </si>
  <si>
    <r>
      <t xml:space="preserve">Metropolitan and regional </t>
    </r>
    <r>
      <rPr>
        <sz val="8"/>
        <color rgb="FF1E1545"/>
        <rFont val="Arial"/>
        <family val="2"/>
      </rPr>
      <t>(1)</t>
    </r>
  </si>
  <si>
    <t xml:space="preserve"> -  </t>
  </si>
  <si>
    <t>Source: Report on the Operation of the Aged Care Act 1997.</t>
  </si>
  <si>
    <t xml:space="preserve">Note: </t>
  </si>
  <si>
    <t xml:space="preserve">1. From 2022-2023, providers were classified as metropolitan or regional if they had either 70% of services in metropolitan areas (metropolitan provider) or more than 70% of services in regional areas (regional provider). From 2023-24, location was determined by the location of the provider’s care recipients, rather than its services. For full definitions, refer to the Overview tab. </t>
  </si>
  <si>
    <t>Table 2.1.2: Home Care Package providers</t>
  </si>
  <si>
    <t>Not-for profit</t>
  </si>
  <si>
    <t>Table 2.1.3: Median and average length of stay in home care, by year of exit, by months</t>
  </si>
  <si>
    <t>Months</t>
  </si>
  <si>
    <t>Average</t>
  </si>
  <si>
    <t>Median</t>
  </si>
  <si>
    <t>Table 2.1.4: Cumulative proportion of home care recipients leaving home care 
during their first year, by year of entry</t>
  </si>
  <si>
    <t>Days since entry</t>
  </si>
  <si>
    <t>Note: Data in this table is a point-in-time snapshot from a live data set. This may result in slight discrepancies with previously reported results.</t>
  </si>
  <si>
    <t>Table 2.1.5: Australian Government expenditure on home care</t>
  </si>
  <si>
    <t>Home care subsidies and supplements ($m)</t>
  </si>
  <si>
    <t>`</t>
  </si>
  <si>
    <t>2.2 Home care financial results (sector)</t>
  </si>
  <si>
    <t>Table 2.2.1: Summary of financial performance of Home Care Package (HCP) providers</t>
  </si>
  <si>
    <t>EBITDA (pcrpd)</t>
  </si>
  <si>
    <t>NPBT (pcrpd)</t>
  </si>
  <si>
    <t>Providers with positive EBITDA</t>
  </si>
  <si>
    <t>Providers with positive NPBT</t>
  </si>
  <si>
    <t>Table 2.2.2: HCP providers average EBITDA per care recipient per day, by quartile</t>
  </si>
  <si>
    <t>Table 2.2.3: Home care segment income and expense statement ($m)</t>
  </si>
  <si>
    <t>Direct care services</t>
  </si>
  <si>
    <t>Domestic</t>
  </si>
  <si>
    <t>Nursing</t>
  </si>
  <si>
    <t>Allied health</t>
  </si>
  <si>
    <t>Sub-contracted services</t>
  </si>
  <si>
    <t>Care management service fees</t>
  </si>
  <si>
    <t>Package management service fees</t>
  </si>
  <si>
    <t>Exit amounts deducted</t>
  </si>
  <si>
    <t>Handling fee</t>
  </si>
  <si>
    <t>COVID-19 funding</t>
  </si>
  <si>
    <t>Other income</t>
  </si>
  <si>
    <t>Expenses</t>
  </si>
  <si>
    <t>Internal direct service costs</t>
  </si>
  <si>
    <t>Labour cost – internal direct care – employee</t>
  </si>
  <si>
    <t>Personal care staff / other unlicensed nurses</t>
  </si>
  <si>
    <t>Other employee staff </t>
  </si>
  <si>
    <t>Labour cost – internal direct care – agency care staff</t>
  </si>
  <si>
    <t>Other employee staff</t>
  </si>
  <si>
    <t>Payroll tax – care staff</t>
  </si>
  <si>
    <t>Care related expenses</t>
  </si>
  <si>
    <t>Other internal direct service costs</t>
  </si>
  <si>
    <t>Total internal direct service costs expenses</t>
  </si>
  <si>
    <t>External direct service costs</t>
  </si>
  <si>
    <t>Sub-contracted or brokered client services – external direct care service cost</t>
  </si>
  <si>
    <t>Other sub-contracted / brokered staff</t>
  </si>
  <si>
    <t>Home modifications</t>
  </si>
  <si>
    <t>Client capital purchases</t>
  </si>
  <si>
    <t>Transport services</t>
  </si>
  <si>
    <t>Commission / brokerage fee / franchisee fee</t>
  </si>
  <si>
    <t>Other external direct service costs</t>
  </si>
  <si>
    <t>Total external direct service costs expenses</t>
  </si>
  <si>
    <t>Care management</t>
  </si>
  <si>
    <t>Wages and salaries – care management staff</t>
  </si>
  <si>
    <t>Payroll tax – care management staff</t>
  </si>
  <si>
    <t>Total care management expenses</t>
  </si>
  <si>
    <t>Administration and support</t>
  </si>
  <si>
    <t>Wages and salaries – administration &amp; non-care staff</t>
  </si>
  <si>
    <t>Workers compensation insurance</t>
  </si>
  <si>
    <t>Payroll tax – administration and non-care staff</t>
  </si>
  <si>
    <t>Administration costs and management fees</t>
  </si>
  <si>
    <t>Education / training &amp; quality control expense</t>
  </si>
  <si>
    <t>General insurances</t>
  </si>
  <si>
    <t>Rent, utilities, and property outgoings</t>
  </si>
  <si>
    <t>IT and communication expenses</t>
  </si>
  <si>
    <t>Depreciation expenses</t>
  </si>
  <si>
    <t>Interest expenses</t>
  </si>
  <si>
    <t>Total administration and support expenses</t>
  </si>
  <si>
    <t>Other expenses</t>
  </si>
  <si>
    <t>Total expenses</t>
  </si>
  <si>
    <t>Net profit / (loss) before tax</t>
  </si>
  <si>
    <t xml:space="preserve">Note: Publication of the home care segment income and expense information commenced in 2021-22 only.  </t>
  </si>
  <si>
    <t>Table 2.2.4: Home care segment income and expense statement per care recipient per day</t>
  </si>
  <si>
    <t>Table 2.2.5: Unspent funds at 30 June ($b)</t>
  </si>
  <si>
    <t>Home Care Account</t>
  </si>
  <si>
    <t>Provider Held Portion</t>
  </si>
  <si>
    <t>Total unspent funds</t>
  </si>
  <si>
    <t>Note: From 1 September 2021, changes to the treatment of unspent funds mean that unspent funds no longer accrue with providers but instead accrue in a care recipient’s Home Care Account managed by Services Australia.</t>
  </si>
  <si>
    <r>
      <t>4.</t>
    </r>
    <r>
      <rPr>
        <sz val="7"/>
        <color theme="1"/>
        <rFont val="Times New Roman"/>
        <family val="1"/>
      </rPr>
      <t xml:space="preserve">     </t>
    </r>
    <r>
      <rPr>
        <sz val="9"/>
        <color theme="1"/>
        <rFont val="Arial"/>
        <family val="2"/>
        <charset val="1"/>
      </rPr>
      <t>Income derived from unspent package funds reflects income remaining from a recipient’s care package when a recipient left the home care service (prior to the February 2017 changes). No income can be derived from unspent funds since the change. Exit amounts deducted by the provider when ceasing to provide home care to a recipient may be charged after this date. Providers cannot charge an exit amount from 1 January 2023.</t>
    </r>
  </si>
  <si>
    <t>Other revenue includes other sources of income generated from running the home care services such as state and territory payments, recipient payments for non-home care services, trust distribution, donations and bequests, interest earned on investments, insurance and gains from the sale of assets</t>
  </si>
  <si>
    <t> [VA1]Again, need to consider why we do pcpd and pcpa interchangeably.</t>
  </si>
  <si>
    <r>
      <t> [JB2]</t>
    </r>
    <r>
      <rPr>
        <sz val="10"/>
        <color rgb="FF1E1545"/>
        <rFont val="Arial"/>
        <family val="2"/>
        <charset val="1"/>
      </rPr>
      <t>@ANANTHAPAVAN, Vidthyany</t>
    </r>
    <r>
      <rPr>
        <sz val="10"/>
        <color rgb="FF1E1545"/>
        <rFont val="Arial"/>
        <family val="2"/>
        <charset val="1"/>
      </rPr>
      <t xml:space="preserve"> I agree. Too many tables being shown when showing essentially the same thing, just over two approaches.</t>
    </r>
  </si>
  <si>
    <t> [AP3]i am guessing the annual numbers make more sense for a reader compared to per day, as the numbers are so small.</t>
  </si>
  <si>
    <t> [VA4]Review whether we just do comparison year and not 5? The rest could just go in the extract. Then we can just use the appendix version of this here.</t>
  </si>
  <si>
    <t> [VA5]Can we scrap the small one here and just put the biggie in the appendix in here.</t>
  </si>
  <si>
    <t>2.3 Home care financial results (provider type)</t>
  </si>
  <si>
    <t>Table 2.3.1: Summary of financial performance of Home Care Package (HCP) for-profit providers</t>
  </si>
  <si>
    <t>Table 2.3.2: Summary of financial performance of HCP not-for-profit providers</t>
  </si>
  <si>
    <t>Table 2.3.3: Summary of financial performance of HCP LST government providers</t>
  </si>
  <si>
    <t>Note: Change in methodology from 2023-24 for Tables 2.3.4-2.3.6</t>
  </si>
  <si>
    <t>For the 2023-24 FRAACS, HCP providers have been assigned to locations based on where 70% or more of the care recipients who they service (or the HCPs) are located. As the location of care recipients is accurately captured by providers, this method improves the meaningfulness of the data. This is, however, a departure from previous financial years of FRAACS reporting, where HCP providers were assigned to locations based on where 70% or more of its services (home care outlets) were located. As a result, 2023-24 results should not be directly compared with previous years.</t>
  </si>
  <si>
    <t>Table 2.3.4: Summary of financial performance of HCP metropolitan providers</t>
  </si>
  <si>
    <t>Table 2.3.5: Summary of financial performance of HCP regional providers</t>
  </si>
  <si>
    <t>Table 2.3.6: Summary of financial performance of HCP metropolitan and regional providers</t>
  </si>
  <si>
    <t xml:space="preserve">Note: Change in methodology from 2023-24 for Tables 2.3.7-2.3.12. </t>
  </si>
  <si>
    <t>For the 2023-24 FRAACS, the scale of HCP providers have been determined by reviewing the number of home care recipients (i.e., the number of HCPs) they service. As the number of care recipients serviced more accurately reflects a provider’s operating scale, this method improves the meaningfulness of the data. This is, however, a departure from previous financial years of FRAACS reporting, where the scale of HCP providers was based on the number of services (home care outlets) the provider operated. As a result, 2023-24 results should not be directly compared with previous years.</t>
  </si>
  <si>
    <t>Table 2.3.7: Summary of financial performance of HCP providers operating a single service</t>
  </si>
  <si>
    <t>Table 2.3.8: Summary of financial performance of HCP providers with 1 to 100 HCPs</t>
  </si>
  <si>
    <t>Table 2.3.9: Summary of financial performance of HCP providers operating 2 to 6 services</t>
  </si>
  <si>
    <t>Table 2.3.10: Summary of financial performance of HCP providers with 101 to 500 HCPs</t>
  </si>
  <si>
    <t>Table 2.3.11: Summary of financial performance of HCP providers operating 7 or more services</t>
  </si>
  <si>
    <t>Table 2.3.12: Summary of financial performance of HCP providers with 501 or more HCPs</t>
  </si>
  <si>
    <t>Please see the following tab for the start of the Commonwealth Home Support Programme (CHSP) content.</t>
  </si>
  <si>
    <t>Commonwealth Home Support Programme (CHSP)</t>
  </si>
  <si>
    <t>Table 3.1.1: CHSP recipients</t>
  </si>
  <si>
    <t>Total CHSP recipients</t>
  </si>
  <si>
    <t>Culturally and Linguistically Diverse CHSP recipients</t>
  </si>
  <si>
    <t>Aboriginal and Torres Strait Islander CHSP recipients</t>
  </si>
  <si>
    <t>Table 3.1.2: Providers of CHSP, by ownership type</t>
  </si>
  <si>
    <t>Total CHSP providers</t>
  </si>
  <si>
    <t>Table 3.1.3: Australian Government expenditure for service delivery of CHSP</t>
  </si>
  <si>
    <t>Australian Government expenditure</t>
  </si>
  <si>
    <t>3.2 CHSP financial results</t>
  </si>
  <si>
    <t>Table 3.2.1: CHSP expenditure by service type</t>
  </si>
  <si>
    <t>2020-21 ($m)</t>
  </si>
  <si>
    <t>2021-22 ($m)</t>
  </si>
  <si>
    <t>2022-23 ($m)</t>
  </si>
  <si>
    <t>2023-24 ($m)</t>
  </si>
  <si>
    <r>
      <t xml:space="preserve">Social support </t>
    </r>
    <r>
      <rPr>
        <sz val="8"/>
        <color rgb="FF1E1545"/>
        <rFont val="Arial"/>
        <family val="2"/>
      </rPr>
      <t>(1)</t>
    </r>
  </si>
  <si>
    <t>Domestic assistance</t>
  </si>
  <si>
    <r>
      <t xml:space="preserve">Respite </t>
    </r>
    <r>
      <rPr>
        <sz val="8"/>
        <color rgb="FF1E1545"/>
        <rFont val="Arial"/>
        <family val="2"/>
      </rPr>
      <t>(2)</t>
    </r>
  </si>
  <si>
    <t>Allied health and therapy services</t>
  </si>
  <si>
    <t>Personal care</t>
  </si>
  <si>
    <t>Transport</t>
  </si>
  <si>
    <r>
      <t xml:space="preserve">Home modifications and maintenance </t>
    </r>
    <r>
      <rPr>
        <sz val="8"/>
        <color rgb="FF1E1545"/>
        <rFont val="Arial"/>
        <family val="2"/>
      </rPr>
      <t>(3)</t>
    </r>
  </si>
  <si>
    <r>
      <t xml:space="preserve">Meals and other food services </t>
    </r>
    <r>
      <rPr>
        <sz val="8"/>
        <color rgb="FF1E1545"/>
        <rFont val="Arial"/>
        <family val="2"/>
      </rPr>
      <t>(4)</t>
    </r>
  </si>
  <si>
    <t>Sector support and development</t>
  </si>
  <si>
    <t>Assistance with care and housing</t>
  </si>
  <si>
    <r>
      <t xml:space="preserve">Specialised support services </t>
    </r>
    <r>
      <rPr>
        <sz val="8"/>
        <color rgb="FF1E1545"/>
        <rFont val="Arial"/>
        <family val="2"/>
      </rPr>
      <t>(5)</t>
    </r>
  </si>
  <si>
    <t>Goods, equipment and assistive technology</t>
  </si>
  <si>
    <t>Total CHSP expenditure</t>
  </si>
  <si>
    <t>Notes: Figures provided in Table 3.2.1 represent funding spent on core CHSP services by each service type. These figures do not sum to the total expenditure shown in Table 3.1.3 in the CHSP landscape tab, as those figures include total grant funding and funding provided to a separate key project, geat2GO, which is also funded by CHSP appropriations.</t>
  </si>
  <si>
    <t>1. Social support includes social support group and social support individual.</t>
  </si>
  <si>
    <t>2. Respite includes centre-based respite, cottage respite and flexible respite.</t>
  </si>
  <si>
    <t>3. Home modifications and maintenance are two separate services in CHSP.</t>
  </si>
  <si>
    <t>4. Meals and other food services are two separate services in CHSP.</t>
  </si>
  <si>
    <t>5. Specialised support services provide services that meet the specialised needs of older people living at home with a particular condition such as dementia or vision impairment.</t>
  </si>
  <si>
    <t>Please see the following tab for the start of the future trends content.</t>
  </si>
  <si>
    <t>Future trends in aged care</t>
  </si>
  <si>
    <t>Note: Data presented in the tables below are point-in-time and are current as at June 2025.</t>
  </si>
  <si>
    <t>1. Population data is from the the Australian Bureau of Statistics series B Population Projections.</t>
  </si>
  <si>
    <t>Table 4.1.1: Number of people aged 70 years and over, by age cohort, 2024 to 2044</t>
  </si>
  <si>
    <t>70-74</t>
  </si>
  <si>
    <t>75-79</t>
  </si>
  <si>
    <t>80-84</t>
  </si>
  <si>
    <t>85-89</t>
  </si>
  <si>
    <t>90-94</t>
  </si>
  <si>
    <t>95+</t>
  </si>
  <si>
    <t>Table 4.1.2: Proportion of females and males using aged care, by age and service, 30 June 2024</t>
  </si>
  <si>
    <t>100+</t>
  </si>
  <si>
    <t>Permanent residential care</t>
  </si>
  <si>
    <t>Respite residential care</t>
  </si>
  <si>
    <t>On HC queue</t>
  </si>
  <si>
    <t>Table 4.1.3: Use of aged care services, by residential care and home care, total and by gender, for people aged 70 to 99 years, 2004 to 2024</t>
  </si>
  <si>
    <t>Total people aged 70 - 99</t>
  </si>
  <si>
    <t>95-99</t>
  </si>
  <si>
    <t>Note: Data presented in the tables below are current as at June 2025.</t>
  </si>
  <si>
    <t>1. Estimates of future demand for residential care and home care services have been updated from previous published estimates.</t>
  </si>
  <si>
    <t xml:space="preserve">2. Changes to demand projections are driven by changes in the rates of age-specific utilisation of aged care services. </t>
  </si>
  <si>
    <t xml:space="preserve">3. These projections are underpinned by the Australian Bureau of Statistics single-year-age and sex population projections. </t>
  </si>
  <si>
    <t xml:space="preserve">Table 4.2.1: Projected use of residential care, 2024 to 2044 </t>
  </si>
  <si>
    <t>Table 4.2.2: Projected demand for in-home aged care, 2024 to 2044</t>
  </si>
  <si>
    <t>In-home aged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</si>
</sst>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8" formatCode="&quot;$&quot;#,##0.00;[Red]\-&quot;$&quot;#,##0.00"/>
    <numFmt numFmtId="44" formatCode="_-&quot;$&quot;* #,##0.00_-;\-&quot;$&quot;* #,##0.00_-;_-&quot;$&quot;* &quot;-&quot;??_-;_-@_-"/>
    <numFmt numFmtId="43" formatCode="_-* #,##0.00_-;\-* #,##0.00_-;_-* &quot;-&quot;??_-;_-@_-"/>
    <numFmt numFmtId="164" formatCode="&quot;$&quot;#,##0_);[Red]\(&quot;$&quot;#,##0\)"/>
    <numFmt numFmtId="165" formatCode="&quot;$&quot;#,##0.00_);[Red]\(&quot;$&quot;#,##0.00\)"/>
    <numFmt numFmtId="166" formatCode="_(&quot;$&quot;* #,##0.00_);_(&quot;$&quot;* \(#,##0.00\);_(&quot;$&quot;* &quot;-&quot;??_);_(@_)"/>
    <numFmt numFmtId="167" formatCode="_(* #,##0.00_);_(* \(#,##0.00\);_(* &quot;-&quot;??_);_(@_)"/>
    <numFmt numFmtId="168" formatCode="0.0%"/>
    <numFmt numFmtId="169" formatCode="&quot;$&quot;\ #,##0.0,,&quot;m&quot;"/>
    <numFmt numFmtId="170" formatCode="0.0"/>
    <numFmt numFmtId="171" formatCode="_(* #,##0_);_(* \(#,##0\);_(* &quot;-&quot;??_);_(@_)"/>
    <numFmt numFmtId="172" formatCode="&quot;$&quot;#,##0.00"/>
    <numFmt numFmtId="173" formatCode="&quot;$&quot;#,##0.0"/>
    <numFmt numFmtId="174" formatCode="&quot;$&quot;#,##0.0_);[Red]\(&quot;$&quot;#,##0.0\)"/>
    <numFmt numFmtId="175" formatCode="&quot;$&quot;#,##0.0,,\ "/>
    <numFmt numFmtId="176" formatCode="_(* #,##0.0_);_(* \(#,##0.0\);_(* &quot;-&quot;??_);_(@_)"/>
    <numFmt numFmtId="177" formatCode="&quot;$&quot;#,##0.0;\(&quot;$&quot;#,##0.0\)"/>
    <numFmt numFmtId="178" formatCode="0.0%;\(0.0%\)"/>
    <numFmt numFmtId="179" formatCode="&quot;$&quot;#,##0.00;\(&quot;$&quot;#,##0.00\)"/>
    <numFmt numFmtId="180" formatCode="&quot;$&quot;#,##0"/>
    <numFmt numFmtId="181" formatCode="\$#,##0.00;\(\$#,##0.00\)"/>
    <numFmt numFmtId="182" formatCode="#,##0.0,,"/>
    <numFmt numFmtId="183" formatCode="&quot;$&quot;#,##0.0,,"/>
    <numFmt numFmtId="184" formatCode="&quot;$&quot;#,##0.0,,;\(&quot;$&quot;#,##0.0,,\)"/>
    <numFmt numFmtId="185" formatCode="&quot;$&quot;#,##0.00,,;\(&quot;$&quot;#,##0.00,,\)"/>
    <numFmt numFmtId="186" formatCode="0.00;\(0.00\)"/>
  </numFmts>
  <fonts count="88" x14ac:knownFonts="1">
    <font>
      <sz val="11"/>
      <color theme="1"/>
      <name val="Calibri"/>
      <family val="2"/>
      <scheme val="minor"/>
    </font>
    <font>
      <sz val="11"/>
      <color theme="1"/>
      <name val="Arial"/>
      <family val="2"/>
    </font>
    <font>
      <sz val="11"/>
      <color theme="1"/>
      <name val="Calibri"/>
      <family val="2"/>
      <scheme val="minor"/>
    </font>
    <font>
      <sz val="10"/>
      <color theme="1"/>
      <name val="Arial"/>
      <family val="2"/>
    </font>
    <font>
      <b/>
      <sz val="10"/>
      <color theme="1"/>
      <name val="Arial"/>
      <family val="2"/>
    </font>
    <font>
      <b/>
      <sz val="11"/>
      <color theme="1"/>
      <name val="Arial"/>
      <family val="2"/>
    </font>
    <font>
      <sz val="11"/>
      <color theme="1"/>
      <name val="Arial"/>
      <family val="2"/>
    </font>
    <font>
      <b/>
      <sz val="26"/>
      <color rgb="FF153A6E"/>
      <name val="Arial"/>
      <family val="2"/>
    </font>
    <font>
      <sz val="11"/>
      <color theme="0"/>
      <name val="Arial"/>
      <family val="2"/>
    </font>
    <font>
      <b/>
      <sz val="20"/>
      <color rgb="FF1D437F"/>
      <name val="Arial"/>
      <family val="2"/>
    </font>
    <font>
      <b/>
      <sz val="14"/>
      <color rgb="FF1D437F"/>
      <name val="Arial"/>
      <family val="2"/>
    </font>
    <font>
      <sz val="10"/>
      <color theme="1"/>
      <name val="Calibri"/>
      <family val="2"/>
      <scheme val="minor"/>
    </font>
    <font>
      <sz val="11"/>
      <color theme="0" tint="-0.249977111117893"/>
      <name val="Calibri"/>
      <family val="2"/>
      <scheme val="minor"/>
    </font>
    <font>
      <b/>
      <sz val="11"/>
      <color theme="1"/>
      <name val="Calibri"/>
      <family val="2"/>
      <scheme val="minor"/>
    </font>
    <font>
      <sz val="11"/>
      <color indexed="8"/>
      <name val="Calibri"/>
      <family val="2"/>
      <scheme val="minor"/>
    </font>
    <font>
      <b/>
      <sz val="12"/>
      <color rgb="FF1E1545"/>
      <name val="Calibri"/>
      <family val="2"/>
      <scheme val="minor"/>
    </font>
    <font>
      <u/>
      <sz val="11"/>
      <color theme="10"/>
      <name val="Calibri"/>
      <family val="2"/>
      <scheme val="minor"/>
    </font>
    <font>
      <sz val="8"/>
      <color rgb="FF1E1545"/>
      <name val="Arial"/>
      <family val="2"/>
      <charset val="1"/>
    </font>
    <font>
      <sz val="7"/>
      <color theme="1"/>
      <name val="Times New Roman"/>
      <family val="1"/>
    </font>
    <font>
      <sz val="9"/>
      <color theme="1"/>
      <name val="Arial"/>
      <family val="2"/>
      <charset val="1"/>
    </font>
    <font>
      <sz val="12"/>
      <color rgb="FF1E1545"/>
      <name val="Arial"/>
      <family val="2"/>
      <charset val="1"/>
    </font>
    <font>
      <sz val="10"/>
      <color rgb="FF1E1545"/>
      <name val="Arial"/>
      <family val="2"/>
      <charset val="1"/>
    </font>
    <font>
      <b/>
      <sz val="11"/>
      <color rgb="FF1D437F"/>
      <name val="Arial"/>
      <family val="2"/>
    </font>
    <font>
      <b/>
      <sz val="11"/>
      <color theme="1"/>
      <name val="Arial"/>
      <family val="2"/>
    </font>
    <font>
      <b/>
      <sz val="11"/>
      <color theme="0"/>
      <name val="Arial"/>
      <family val="2"/>
    </font>
    <font>
      <b/>
      <sz val="11"/>
      <color theme="0" tint="-0.249977111117893"/>
      <name val="Arial"/>
      <family val="2"/>
    </font>
    <font>
      <sz val="10"/>
      <color theme="0" tint="-0.249977111117893"/>
      <name val="Calibri"/>
      <family val="2"/>
      <scheme val="minor"/>
    </font>
    <font>
      <sz val="10"/>
      <color theme="0"/>
      <name val="Arial"/>
      <family val="2"/>
    </font>
    <font>
      <sz val="10"/>
      <color theme="0" tint="-0.249977111117893"/>
      <name val="Arial"/>
      <family val="2"/>
    </font>
    <font>
      <b/>
      <sz val="10"/>
      <color rgb="FF1E1545"/>
      <name val="Arial"/>
      <family val="2"/>
    </font>
    <font>
      <b/>
      <sz val="10"/>
      <color rgb="FFF1F2F2"/>
      <name val="Arial"/>
      <family val="2"/>
    </font>
    <font>
      <b/>
      <sz val="10"/>
      <color theme="0"/>
      <name val="Arial"/>
      <family val="2"/>
    </font>
    <font>
      <b/>
      <sz val="10"/>
      <color theme="0" tint="-0.249977111117893"/>
      <name val="Arial"/>
      <family val="2"/>
    </font>
    <font>
      <b/>
      <sz val="10"/>
      <color rgb="FF000000"/>
      <name val="Arial"/>
      <family val="2"/>
    </font>
    <font>
      <sz val="10"/>
      <color rgb="FF1E1545"/>
      <name val="Arial"/>
      <family val="2"/>
    </font>
    <font>
      <sz val="10"/>
      <color rgb="FFF1F2F2"/>
      <name val="Arial"/>
      <family val="2"/>
    </font>
    <font>
      <b/>
      <sz val="12"/>
      <color rgb="FF1E1545"/>
      <name val="Arial"/>
      <family val="2"/>
    </font>
    <font>
      <sz val="10"/>
      <color rgb="FF000000"/>
      <name val="Arial"/>
      <family val="2"/>
    </font>
    <font>
      <sz val="11"/>
      <color rgb="FFFF0000"/>
      <name val="Arial"/>
      <family val="2"/>
    </font>
    <font>
      <sz val="11"/>
      <color rgb="FF000000"/>
      <name val="Calibri"/>
      <family val="2"/>
    </font>
    <font>
      <sz val="11"/>
      <color rgb="FF000000"/>
      <name val="Arial"/>
      <family val="2"/>
    </font>
    <font>
      <sz val="11"/>
      <color rgb="FFFFFFFF"/>
      <name val="Arial"/>
      <family val="2"/>
    </font>
    <font>
      <sz val="11"/>
      <color rgb="FF002060"/>
      <name val="Arial"/>
      <family val="2"/>
    </font>
    <font>
      <b/>
      <sz val="11"/>
      <color rgb="FF000000"/>
      <name val="Calibri"/>
      <family val="2"/>
    </font>
    <font>
      <sz val="9"/>
      <color rgb="FF1E1545"/>
      <name val="Arial"/>
      <family val="2"/>
    </font>
    <font>
      <sz val="8"/>
      <color rgb="FF1E1545"/>
      <name val="Arial"/>
      <family val="2"/>
    </font>
    <font>
      <sz val="9"/>
      <color theme="1"/>
      <name val="Arial"/>
      <family val="2"/>
    </font>
    <font>
      <b/>
      <sz val="9"/>
      <color theme="1"/>
      <name val="Arial"/>
      <family val="2"/>
    </font>
    <font>
      <sz val="10"/>
      <name val="Arial"/>
      <family val="2"/>
    </font>
    <font>
      <sz val="11"/>
      <color rgb="FF1E1545"/>
      <name val="Arial"/>
      <family val="2"/>
    </font>
    <font>
      <sz val="10"/>
      <color rgb="FF313131"/>
      <name val="Arial"/>
      <family val="2"/>
    </font>
    <font>
      <sz val="8"/>
      <name val="Calibri"/>
      <family val="2"/>
      <scheme val="minor"/>
    </font>
    <font>
      <b/>
      <sz val="12"/>
      <color rgb="FF000000"/>
      <name val="Arial"/>
      <family val="2"/>
    </font>
    <font>
      <sz val="8"/>
      <color rgb="FF000000"/>
      <name val="Arial"/>
      <family val="2"/>
    </font>
    <font>
      <sz val="10"/>
      <color rgb="FFFF0000"/>
      <name val="Arial"/>
      <family val="2"/>
    </font>
    <font>
      <sz val="11"/>
      <color theme="0"/>
      <name val="Calibri"/>
      <family val="2"/>
      <scheme val="minor"/>
    </font>
    <font>
      <sz val="10"/>
      <color rgb="FFC00000"/>
      <name val="Arial"/>
      <family val="2"/>
    </font>
    <font>
      <sz val="11"/>
      <color rgb="FFC00000"/>
      <name val="Arial"/>
      <family val="2"/>
    </font>
    <font>
      <sz val="9"/>
      <color theme="1"/>
      <name val="Calibri"/>
      <family val="2"/>
      <scheme val="minor"/>
    </font>
    <font>
      <b/>
      <sz val="10"/>
      <name val="Arial"/>
      <family val="2"/>
    </font>
    <font>
      <sz val="11"/>
      <color theme="5" tint="-0.499984740745262"/>
      <name val="Arial"/>
      <family val="2"/>
    </font>
    <font>
      <sz val="10"/>
      <color theme="5" tint="-0.499984740745262"/>
      <name val="Arial"/>
      <family val="2"/>
    </font>
    <font>
      <sz val="12"/>
      <color rgb="FF1E1545"/>
      <name val="Arial"/>
      <family val="2"/>
    </font>
    <font>
      <b/>
      <sz val="11"/>
      <color rgb="FF002060"/>
      <name val="Arial"/>
      <family val="2"/>
    </font>
    <font>
      <b/>
      <u/>
      <sz val="11"/>
      <color rgb="FF002060"/>
      <name val="Arial"/>
      <family val="2"/>
    </font>
    <font>
      <u/>
      <sz val="11"/>
      <color theme="10"/>
      <name val="Arial"/>
      <family val="2"/>
    </font>
    <font>
      <u/>
      <sz val="11"/>
      <color rgb="FF0563C1"/>
      <name val="Arial"/>
      <family val="2"/>
    </font>
    <font>
      <b/>
      <sz val="11"/>
      <color rgb="FF000000"/>
      <name val="Arial"/>
      <family val="2"/>
    </font>
    <font>
      <sz val="10"/>
      <color rgb="FF002060"/>
      <name val="Arial"/>
      <family val="2"/>
    </font>
    <font>
      <u/>
      <sz val="10"/>
      <color theme="10"/>
      <name val="Arial"/>
      <family val="2"/>
    </font>
    <font>
      <sz val="11"/>
      <name val="Calibri"/>
      <family val="2"/>
    </font>
    <font>
      <u/>
      <sz val="9"/>
      <color theme="1"/>
      <name val="Arial"/>
      <family val="2"/>
    </font>
    <font>
      <b/>
      <sz val="10"/>
      <color theme="5" tint="-0.499984740745262"/>
      <name val="Arial"/>
      <family val="2"/>
    </font>
    <font>
      <sz val="11"/>
      <color theme="7"/>
      <name val="Arial"/>
      <family val="2"/>
    </font>
    <font>
      <b/>
      <sz val="10"/>
      <color rgb="FF1D437F"/>
      <name val="Arial"/>
      <family val="2"/>
    </font>
    <font>
      <b/>
      <sz val="10"/>
      <color rgb="FF153A6E"/>
      <name val="Arial"/>
      <family val="2"/>
    </font>
    <font>
      <b/>
      <sz val="11"/>
      <color rgb="FFC00000"/>
      <name val="Arial"/>
      <family val="2"/>
    </font>
    <font>
      <b/>
      <sz val="11"/>
      <color rgb="FFFA7D00"/>
      <name val="Calibri"/>
      <family val="2"/>
      <scheme val="minor"/>
    </font>
    <font>
      <b/>
      <sz val="11"/>
      <color theme="4"/>
      <name val="Arial"/>
      <family val="2"/>
    </font>
    <font>
      <sz val="11"/>
      <color theme="7"/>
      <name val="Calibri"/>
      <family val="2"/>
    </font>
    <font>
      <sz val="10"/>
      <color theme="7"/>
      <name val="Arial"/>
      <family val="2"/>
    </font>
    <font>
      <b/>
      <sz val="11"/>
      <color theme="7"/>
      <name val="Arial"/>
      <family val="2"/>
    </font>
    <font>
      <b/>
      <sz val="10"/>
      <color theme="4"/>
      <name val="Arial"/>
      <family val="2"/>
    </font>
    <font>
      <sz val="11"/>
      <color theme="4"/>
      <name val="Arial"/>
      <family val="2"/>
    </font>
    <font>
      <sz val="11"/>
      <color rgb="FF00B050"/>
      <name val="Arial"/>
      <family val="2"/>
    </font>
    <font>
      <i/>
      <sz val="9"/>
      <color theme="1"/>
      <name val="Arial"/>
      <family val="2"/>
    </font>
    <font>
      <b/>
      <sz val="8"/>
      <color rgb="FFF1F2F2"/>
      <name val="Arial"/>
      <family val="2"/>
    </font>
    <font>
      <i/>
      <sz val="8"/>
      <color theme="1"/>
      <name val="Arial"/>
      <family val="2"/>
    </font>
  </fonts>
  <fills count="12">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008A96"/>
        <bgColor indexed="64"/>
      </patternFill>
    </fill>
    <fill>
      <patternFill patternType="solid">
        <fgColor rgb="FFE6F4F5"/>
        <bgColor indexed="64"/>
      </patternFill>
    </fill>
    <fill>
      <patternFill patternType="solid">
        <fgColor theme="0"/>
        <bgColor indexed="64"/>
      </patternFill>
    </fill>
    <fill>
      <patternFill patternType="solid">
        <fgColor theme="0" tint="-0.499984740745262"/>
        <bgColor indexed="64"/>
      </patternFill>
    </fill>
    <fill>
      <patternFill patternType="solid">
        <fgColor rgb="FFE9EBEB"/>
        <bgColor indexed="64"/>
      </patternFill>
    </fill>
    <fill>
      <patternFill patternType="solid">
        <fgColor theme="4" tint="-0.249977111117893"/>
        <bgColor indexed="64"/>
      </patternFill>
    </fill>
    <fill>
      <patternFill patternType="solid">
        <fgColor theme="0" tint="-9.9978637043366805E-2"/>
        <bgColor indexed="64"/>
      </patternFill>
    </fill>
    <fill>
      <patternFill patternType="solid">
        <fgColor rgb="FFF2F2F2"/>
      </patternFill>
    </fill>
  </fills>
  <borders count="113">
    <border>
      <left/>
      <right/>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style="thin">
        <color rgb="FF000000"/>
      </bottom>
      <diagonal/>
    </border>
    <border>
      <left style="thin">
        <color rgb="FF000000"/>
      </left>
      <right style="thin">
        <color rgb="FF000000"/>
      </right>
      <top style="thin">
        <color theme="0" tint="-0.499984740745262"/>
      </top>
      <bottom style="double">
        <color theme="0" tint="-0.499984740745262"/>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theme="0" tint="-0.499984740745262"/>
      </top>
      <bottom style="double">
        <color theme="0" tint="-0.499984740745262"/>
      </bottom>
      <diagonal/>
    </border>
    <border>
      <left/>
      <right style="thin">
        <color rgb="FF000000"/>
      </right>
      <top style="thin">
        <color theme="0" tint="-0.499984740745262"/>
      </top>
      <bottom style="double">
        <color theme="0" tint="-0.499984740745262"/>
      </bottom>
      <diagonal/>
    </border>
    <border>
      <left/>
      <right/>
      <top style="thin">
        <color theme="0" tint="-0.499984740745262"/>
      </top>
      <bottom/>
      <diagonal/>
    </border>
    <border>
      <left style="thin">
        <color rgb="FF000000"/>
      </left>
      <right style="thin">
        <color rgb="FF000000"/>
      </right>
      <top style="thin">
        <color theme="0" tint="-0.499984740745262"/>
      </top>
      <bottom style="thin">
        <color rgb="FF000000"/>
      </bottom>
      <diagonal/>
    </border>
    <border>
      <left/>
      <right/>
      <top style="thin">
        <color theme="0" tint="-0.499984740745262"/>
      </top>
      <bottom style="thin">
        <color rgb="FF000000"/>
      </bottom>
      <diagonal/>
    </border>
    <border>
      <left/>
      <right style="thin">
        <color rgb="FF000000"/>
      </right>
      <top style="thin">
        <color theme="0" tint="-0.499984740745262"/>
      </top>
      <bottom style="thin">
        <color rgb="FF000000"/>
      </bottom>
      <diagonal/>
    </border>
    <border>
      <left style="thin">
        <color rgb="FF000000"/>
      </left>
      <right style="thin">
        <color rgb="FF000000"/>
      </right>
      <top style="thin">
        <color rgb="FF000000"/>
      </top>
      <bottom style="double">
        <color theme="0" tint="-0.499984740745262"/>
      </bottom>
      <diagonal/>
    </border>
    <border>
      <left/>
      <right/>
      <top style="thin">
        <color rgb="FF000000"/>
      </top>
      <bottom style="double">
        <color theme="0" tint="-0.499984740745262"/>
      </bottom>
      <diagonal/>
    </border>
    <border>
      <left/>
      <right style="thin">
        <color rgb="FF000000"/>
      </right>
      <top style="thin">
        <color rgb="FF000000"/>
      </top>
      <bottom style="double">
        <color theme="0" tint="-0.499984740745262"/>
      </bottom>
      <diagonal/>
    </border>
    <border>
      <left style="thin">
        <color rgb="FF000000"/>
      </left>
      <right style="thin">
        <color rgb="FF000000"/>
      </right>
      <top/>
      <bottom/>
      <diagonal/>
    </border>
    <border>
      <left/>
      <right style="thin">
        <color rgb="FF000000"/>
      </right>
      <top/>
      <bottom/>
      <diagonal/>
    </border>
    <border>
      <left/>
      <right/>
      <top style="thin">
        <color auto="1"/>
      </top>
      <bottom/>
      <diagonal/>
    </border>
    <border>
      <left style="thin">
        <color rgb="FF000000"/>
      </left>
      <right/>
      <top/>
      <bottom style="thin">
        <color rgb="FF000000"/>
      </bottom>
      <diagonal/>
    </border>
    <border>
      <left style="thin">
        <color rgb="FF000000"/>
      </left>
      <right/>
      <top style="thin">
        <color theme="0" tint="-0.499984740745262"/>
      </top>
      <bottom style="thin">
        <color rgb="FF000000"/>
      </bottom>
      <diagonal/>
    </border>
    <border>
      <left style="thin">
        <color rgb="FF000000"/>
      </left>
      <right/>
      <top style="thin">
        <color rgb="FF000000"/>
      </top>
      <bottom style="double">
        <color theme="0" tint="-0.499984740745262"/>
      </bottom>
      <diagonal/>
    </border>
    <border>
      <left style="thin">
        <color rgb="FF000000"/>
      </left>
      <right/>
      <top/>
      <bottom/>
      <diagonal/>
    </border>
    <border>
      <left style="thin">
        <color rgb="FF000000"/>
      </left>
      <right/>
      <top style="thin">
        <color theme="0" tint="-0.499984740745262"/>
      </top>
      <bottom style="double">
        <color theme="0" tint="-0.499984740745262"/>
      </bottom>
      <diagonal/>
    </border>
    <border>
      <left style="thin">
        <color indexed="64"/>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4" tint="-0.499984740745262"/>
      </left>
      <right style="thin">
        <color indexed="64"/>
      </right>
      <top style="thin">
        <color theme="4" tint="-0.499984740745262"/>
      </top>
      <bottom style="thin">
        <color indexed="64"/>
      </bottom>
      <diagonal/>
    </border>
    <border>
      <left style="thin">
        <color indexed="64"/>
      </left>
      <right style="thin">
        <color indexed="64"/>
      </right>
      <top style="thin">
        <color theme="4" tint="-0.499984740745262"/>
      </top>
      <bottom style="thin">
        <color indexed="64"/>
      </bottom>
      <diagonal/>
    </border>
    <border>
      <left style="thin">
        <color indexed="64"/>
      </left>
      <right style="thin">
        <color theme="4" tint="-0.499984740745262"/>
      </right>
      <top style="thin">
        <color theme="4" tint="-0.499984740745262"/>
      </top>
      <bottom style="thin">
        <color indexed="64"/>
      </bottom>
      <diagonal/>
    </border>
    <border>
      <left style="thin">
        <color theme="4" tint="-0.499984740745262"/>
      </left>
      <right style="thin">
        <color indexed="64"/>
      </right>
      <top style="thin">
        <color indexed="64"/>
      </top>
      <bottom style="double">
        <color indexed="64"/>
      </bottom>
      <diagonal/>
    </border>
    <border>
      <left style="thin">
        <color indexed="64"/>
      </left>
      <right style="thin">
        <color theme="4" tint="-0.499984740745262"/>
      </right>
      <top style="thin">
        <color indexed="64"/>
      </top>
      <bottom style="double">
        <color indexed="64"/>
      </bottom>
      <diagonal/>
    </border>
    <border>
      <left style="thin">
        <color theme="4" tint="-0.499984740745262"/>
      </left>
      <right style="thin">
        <color indexed="64"/>
      </right>
      <top/>
      <bottom style="thin">
        <color indexed="64"/>
      </bottom>
      <diagonal/>
    </border>
    <border>
      <left style="thin">
        <color indexed="64"/>
      </left>
      <right style="thin">
        <color theme="4" tint="-0.499984740745262"/>
      </right>
      <top/>
      <bottom style="thin">
        <color indexed="64"/>
      </bottom>
      <diagonal/>
    </border>
    <border>
      <left style="thin">
        <color theme="4" tint="-0.499984740745262"/>
      </left>
      <right style="thin">
        <color indexed="64"/>
      </right>
      <top style="thin">
        <color indexed="64"/>
      </top>
      <bottom style="thin">
        <color indexed="64"/>
      </bottom>
      <diagonal/>
    </border>
    <border>
      <left style="thin">
        <color indexed="64"/>
      </left>
      <right style="thin">
        <color theme="4" tint="-0.499984740745262"/>
      </right>
      <top style="thin">
        <color indexed="64"/>
      </top>
      <bottom style="thin">
        <color indexed="64"/>
      </bottom>
      <diagonal/>
    </border>
    <border>
      <left/>
      <right style="thin">
        <color theme="4" tint="-0.499984740745262"/>
      </right>
      <top/>
      <bottom style="thin">
        <color indexed="64"/>
      </bottom>
      <diagonal/>
    </border>
    <border>
      <left style="thin">
        <color theme="4" tint="-0.499984740745262"/>
      </left>
      <right style="thin">
        <color indexed="64"/>
      </right>
      <top style="thin">
        <color indexed="64"/>
      </top>
      <bottom style="thin">
        <color theme="4" tint="-0.499984740745262"/>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top style="thin">
        <color rgb="FF000000"/>
      </top>
      <bottom style="thin">
        <color theme="0" tint="-0.499984740745262"/>
      </bottom>
      <diagonal/>
    </border>
    <border>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indexed="64"/>
      </top>
      <bottom style="double">
        <color indexed="64"/>
      </bottom>
      <diagonal/>
    </border>
    <border>
      <left/>
      <right style="thin">
        <color rgb="FF000000"/>
      </right>
      <top style="thin">
        <color indexed="64"/>
      </top>
      <bottom style="double">
        <color indexed="64"/>
      </bottom>
      <diagonal/>
    </border>
    <border>
      <left style="thin">
        <color rgb="FF000000"/>
      </left>
      <right/>
      <top style="thin">
        <color auto="1"/>
      </top>
      <bottom style="thin">
        <color auto="1"/>
      </bottom>
      <diagonal/>
    </border>
    <border>
      <left style="thin">
        <color rgb="FF000000"/>
      </left>
      <right/>
      <top style="thin">
        <color auto="1"/>
      </top>
      <bottom/>
      <diagonal/>
    </border>
    <border>
      <left style="thin">
        <color rgb="FF000000"/>
      </left>
      <right/>
      <top style="thin">
        <color indexed="64"/>
      </top>
      <bottom style="double">
        <color indexed="64"/>
      </bottom>
      <diagonal/>
    </border>
    <border>
      <left/>
      <right style="thin">
        <color indexed="64"/>
      </right>
      <top/>
      <bottom/>
      <diagonal/>
    </border>
    <border>
      <left style="thin">
        <color rgb="FF000000"/>
      </left>
      <right/>
      <top/>
      <bottom style="thin">
        <color auto="1"/>
      </bottom>
      <diagonal/>
    </border>
    <border>
      <left style="thin">
        <color rgb="FF000000"/>
      </left>
      <right/>
      <top style="thin">
        <color rgb="FF000000"/>
      </top>
      <bottom/>
      <diagonal/>
    </border>
    <border>
      <left/>
      <right style="thin">
        <color indexed="64"/>
      </right>
      <top style="thin">
        <color rgb="FF000000"/>
      </top>
      <bottom style="thin">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theme="0" tint="-0.499984740745262"/>
      </left>
      <right style="thin">
        <color indexed="64"/>
      </right>
      <top/>
      <bottom style="thin">
        <color theme="0" tint="-0.499984740745262"/>
      </bottom>
      <diagonal/>
    </border>
    <border>
      <left/>
      <right style="thin">
        <color indexed="64"/>
      </right>
      <top/>
      <bottom style="thin">
        <color theme="0" tint="-0.499984740745262"/>
      </bottom>
      <diagonal/>
    </border>
    <border>
      <left style="thin">
        <color rgb="FF000000"/>
      </left>
      <right style="thin">
        <color rgb="FF000000"/>
      </right>
      <top style="thin">
        <color theme="0" tint="-0.499984740745262"/>
      </top>
      <bottom style="thin">
        <color indexed="64"/>
      </bottom>
      <diagonal/>
    </border>
    <border>
      <left/>
      <right/>
      <top style="thin">
        <color theme="0" tint="-0.499984740745262"/>
      </top>
      <bottom style="thin">
        <color indexed="64"/>
      </bottom>
      <diagonal/>
    </border>
    <border>
      <left/>
      <right style="thin">
        <color rgb="FF000000"/>
      </right>
      <top style="thin">
        <color theme="0" tint="-0.499984740745262"/>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theme="0" tint="-0.89992980742820516"/>
      </top>
      <bottom style="thin">
        <color theme="0" tint="-0.89992980742820516"/>
      </bottom>
      <diagonal/>
    </border>
    <border>
      <left/>
      <right style="thin">
        <color indexed="64"/>
      </right>
      <top style="thin">
        <color theme="0" tint="-0.89992980742820516"/>
      </top>
      <bottom style="thin">
        <color theme="0" tint="-0.89992980742820516"/>
      </bottom>
      <diagonal/>
    </border>
    <border>
      <left/>
      <right style="thin">
        <color rgb="FF000000"/>
      </right>
      <top style="thin">
        <color indexed="64"/>
      </top>
      <bottom style="thin">
        <color rgb="FF000000"/>
      </bottom>
      <diagonal/>
    </border>
    <border>
      <left/>
      <right style="thin">
        <color rgb="FF000000"/>
      </right>
      <top style="thin">
        <color rgb="FF000000"/>
      </top>
      <bottom style="thin">
        <color theme="0" tint="-0.499984740745262"/>
      </bottom>
      <diagonal/>
    </border>
    <border>
      <left/>
      <right style="thin">
        <color rgb="FF000000"/>
      </right>
      <top style="thin">
        <color auto="1"/>
      </top>
      <bottom style="thin">
        <color auto="1"/>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theme="0" tint="-0.89992980742820516"/>
      </bottom>
      <diagonal/>
    </border>
    <border>
      <left style="thin">
        <color indexed="64"/>
      </left>
      <right style="thin">
        <color indexed="64"/>
      </right>
      <top style="thin">
        <color theme="0" tint="-0.89992980742820516"/>
      </top>
      <bottom style="thin">
        <color theme="0" tint="-0.89992980742820516"/>
      </bottom>
      <diagonal/>
    </border>
    <border>
      <left style="thin">
        <color indexed="64"/>
      </left>
      <right style="thin">
        <color indexed="64"/>
      </right>
      <top style="thin">
        <color theme="0" tint="-0.89992980742820516"/>
      </top>
      <bottom style="thin">
        <color indexed="64"/>
      </bottom>
      <diagonal/>
    </border>
    <border>
      <left style="thin">
        <color indexed="64"/>
      </left>
      <right style="thin">
        <color indexed="64"/>
      </right>
      <top style="double">
        <color indexed="64"/>
      </top>
      <bottom/>
      <diagonal/>
    </border>
    <border>
      <left style="thin">
        <color theme="1"/>
      </left>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right style="thin">
        <color indexed="64"/>
      </right>
      <top style="thin">
        <color auto="1"/>
      </top>
      <bottom style="thin">
        <color rgb="FF000000"/>
      </bottom>
      <diagonal/>
    </border>
    <border>
      <left/>
      <right style="thin">
        <color theme="4" tint="-0.499984740745262"/>
      </right>
      <top style="thin">
        <color indexed="64"/>
      </top>
      <bottom style="double">
        <color indexed="64"/>
      </bottom>
      <diagonal/>
    </border>
    <border>
      <left/>
      <right style="thin">
        <color indexed="64"/>
      </right>
      <top style="thin">
        <color theme="0" tint="-0.499984740745262"/>
      </top>
      <bottom/>
      <diagonal/>
    </border>
    <border>
      <left style="thin">
        <color rgb="FF000000"/>
      </left>
      <right style="thin">
        <color indexed="64"/>
      </right>
      <top style="thin">
        <color indexed="64"/>
      </top>
      <bottom style="double">
        <color indexed="64"/>
      </bottom>
      <diagonal/>
    </border>
  </borders>
  <cellStyleXfs count="19">
    <xf numFmtId="0" fontId="0" fillId="0" borderId="0"/>
    <xf numFmtId="9" fontId="2" fillId="0" borderId="0" applyFont="0" applyFill="0" applyBorder="0" applyAlignment="0" applyProtection="0"/>
    <xf numFmtId="166" fontId="2" fillId="0" borderId="0" applyFont="0" applyFill="0" applyBorder="0" applyAlignment="0" applyProtection="0"/>
    <xf numFmtId="44" fontId="2" fillId="0" borderId="0" applyFont="0" applyFill="0" applyBorder="0" applyAlignment="0" applyProtection="0"/>
    <xf numFmtId="9" fontId="14" fillId="0" borderId="0" applyFont="0" applyFill="0" applyBorder="0" applyAlignment="0" applyProtection="0"/>
    <xf numFmtId="0" fontId="16" fillId="0" borderId="0" applyNumberForma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48" fillId="0" borderId="0"/>
    <xf numFmtId="0" fontId="70"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77" fillId="11" borderId="108" applyNumberFormat="0" applyAlignment="0" applyProtection="0"/>
  </cellStyleXfs>
  <cellXfs count="768">
    <xf numFmtId="0" fontId="0" fillId="0" borderId="0" xfId="0"/>
    <xf numFmtId="0" fontId="4" fillId="0" borderId="0" xfId="0" applyFont="1"/>
    <xf numFmtId="0" fontId="7" fillId="0" borderId="0" xfId="0" applyFont="1"/>
    <xf numFmtId="169" fontId="3" fillId="0" borderId="0" xfId="2" applyNumberFormat="1" applyFont="1" applyBorder="1" applyAlignment="1">
      <alignment horizontal="right"/>
    </xf>
    <xf numFmtId="0" fontId="6" fillId="0" borderId="0" xfId="0" applyFont="1"/>
    <xf numFmtId="0" fontId="8" fillId="0" borderId="0" xfId="0" applyFont="1"/>
    <xf numFmtId="0" fontId="1" fillId="0" borderId="0" xfId="0" applyFont="1"/>
    <xf numFmtId="168" fontId="3" fillId="0" borderId="0" xfId="2" applyNumberFormat="1" applyFont="1" applyFill="1" applyBorder="1" applyAlignment="1">
      <alignment horizontal="right"/>
    </xf>
    <xf numFmtId="0" fontId="5" fillId="0" borderId="0" xfId="0" applyFont="1"/>
    <xf numFmtId="0" fontId="9" fillId="0" borderId="0" xfId="0" applyFont="1"/>
    <xf numFmtId="0" fontId="10" fillId="0" borderId="0" xfId="0" applyFont="1"/>
    <xf numFmtId="0" fontId="12" fillId="0" borderId="0" xfId="0" applyFont="1" applyAlignment="1">
      <alignment horizontal="left"/>
    </xf>
    <xf numFmtId="0" fontId="13" fillId="0" borderId="0" xfId="0" applyFont="1"/>
    <xf numFmtId="0" fontId="15" fillId="0" borderId="0" xfId="0" applyFont="1" applyAlignment="1">
      <alignment vertical="center"/>
    </xf>
    <xf numFmtId="0" fontId="19" fillId="0" borderId="0" xfId="0" applyFont="1"/>
    <xf numFmtId="0" fontId="20" fillId="0" borderId="0" xfId="0" applyFont="1"/>
    <xf numFmtId="0" fontId="16" fillId="0" borderId="0" xfId="5"/>
    <xf numFmtId="0" fontId="17" fillId="0" borderId="0" xfId="0" applyFont="1"/>
    <xf numFmtId="0" fontId="11" fillId="0" borderId="0" xfId="0" applyFont="1"/>
    <xf numFmtId="0" fontId="26" fillId="0" borderId="0" xfId="0" applyFont="1" applyAlignment="1">
      <alignment horizontal="left"/>
    </xf>
    <xf numFmtId="0" fontId="3" fillId="0" borderId="0" xfId="0" applyFont="1"/>
    <xf numFmtId="0" fontId="4" fillId="0" borderId="0" xfId="0" applyFont="1" applyAlignment="1">
      <alignment horizontal="left"/>
    </xf>
    <xf numFmtId="10" fontId="3" fillId="0" borderId="0" xfId="0" applyNumberFormat="1" applyFont="1" applyAlignment="1">
      <alignment horizontal="right"/>
    </xf>
    <xf numFmtId="10" fontId="3" fillId="0" borderId="0" xfId="1" applyNumberFormat="1" applyFont="1" applyBorder="1" applyAlignment="1">
      <alignment horizontal="right"/>
    </xf>
    <xf numFmtId="0" fontId="27" fillId="0" borderId="0" xfId="0" applyFont="1"/>
    <xf numFmtId="0" fontId="28" fillId="0" borderId="0" xfId="0" applyFont="1" applyAlignment="1">
      <alignment horizontal="left"/>
    </xf>
    <xf numFmtId="0" fontId="29" fillId="0" borderId="0" xfId="0" applyFont="1" applyAlignment="1">
      <alignment vertical="center"/>
    </xf>
    <xf numFmtId="0" fontId="31" fillId="0" borderId="0" xfId="0" applyFont="1"/>
    <xf numFmtId="0" fontId="32" fillId="0" borderId="0" xfId="0" applyFont="1" applyAlignment="1">
      <alignment horizontal="left"/>
    </xf>
    <xf numFmtId="0" fontId="34" fillId="0" borderId="0" xfId="0" applyFont="1" applyAlignment="1">
      <alignment vertical="center" wrapText="1"/>
    </xf>
    <xf numFmtId="3" fontId="34" fillId="0" borderId="0" xfId="0" applyNumberFormat="1" applyFont="1" applyAlignment="1">
      <alignment vertical="center" wrapText="1"/>
    </xf>
    <xf numFmtId="0" fontId="35" fillId="4" borderId="5" xfId="0" applyFont="1" applyFill="1" applyBorder="1" applyAlignment="1">
      <alignment textRotation="90"/>
    </xf>
    <xf numFmtId="15" fontId="30" fillId="4" borderId="3" xfId="0" applyNumberFormat="1" applyFont="1" applyFill="1" applyBorder="1" applyAlignment="1">
      <alignment horizontal="right"/>
    </xf>
    <xf numFmtId="15" fontId="30" fillId="4" borderId="4" xfId="0" applyNumberFormat="1" applyFont="1" applyFill="1" applyBorder="1" applyAlignment="1">
      <alignment horizontal="right"/>
    </xf>
    <xf numFmtId="0" fontId="36" fillId="0" borderId="0" xfId="0" applyFont="1" applyAlignment="1">
      <alignment vertical="center"/>
    </xf>
    <xf numFmtId="0" fontId="30" fillId="4" borderId="3" xfId="0" applyFont="1" applyFill="1" applyBorder="1" applyAlignment="1">
      <alignment horizontal="right"/>
    </xf>
    <xf numFmtId="0" fontId="33" fillId="0" borderId="0" xfId="0" applyFont="1"/>
    <xf numFmtId="0" fontId="29" fillId="0" borderId="0" xfId="0" applyFont="1"/>
    <xf numFmtId="15" fontId="30" fillId="0" borderId="0" xfId="0" applyNumberFormat="1" applyFont="1" applyAlignment="1">
      <alignment vertical="center" wrapText="1"/>
    </xf>
    <xf numFmtId="0" fontId="33" fillId="0" borderId="0" xfId="0" applyFont="1" applyAlignment="1">
      <alignment vertical="center"/>
    </xf>
    <xf numFmtId="0" fontId="34" fillId="0" borderId="0" xfId="0" applyFont="1"/>
    <xf numFmtId="0" fontId="34" fillId="0" borderId="0" xfId="0" applyFont="1" applyAlignment="1">
      <alignment horizontal="right"/>
    </xf>
    <xf numFmtId="0" fontId="0" fillId="5" borderId="0" xfId="0" applyFill="1"/>
    <xf numFmtId="0" fontId="23" fillId="5" borderId="0" xfId="0" applyFont="1" applyFill="1"/>
    <xf numFmtId="0" fontId="22" fillId="5" borderId="0" xfId="0" applyFont="1" applyFill="1"/>
    <xf numFmtId="0" fontId="24" fillId="5" borderId="0" xfId="0" applyFont="1" applyFill="1"/>
    <xf numFmtId="0" fontId="25" fillId="5" borderId="0" xfId="0" applyFont="1" applyFill="1" applyAlignment="1">
      <alignment horizontal="left"/>
    </xf>
    <xf numFmtId="164" fontId="34" fillId="0" borderId="0" xfId="0" applyNumberFormat="1" applyFont="1" applyAlignment="1">
      <alignment horizontal="right"/>
    </xf>
    <xf numFmtId="0" fontId="30" fillId="4" borderId="5" xfId="0" applyFont="1" applyFill="1" applyBorder="1"/>
    <xf numFmtId="0" fontId="37" fillId="0" borderId="3" xfId="0" applyFont="1" applyBorder="1" applyAlignment="1">
      <alignment horizontal="right"/>
    </xf>
    <xf numFmtId="0" fontId="37" fillId="0" borderId="4" xfId="0" applyFont="1" applyBorder="1" applyAlignment="1">
      <alignment horizontal="right"/>
    </xf>
    <xf numFmtId="0" fontId="23" fillId="0" borderId="0" xfId="0" applyFont="1"/>
    <xf numFmtId="0" fontId="24" fillId="0" borderId="0" xfId="0" applyFont="1"/>
    <xf numFmtId="0" fontId="25" fillId="0" borderId="0" xfId="0" applyFont="1" applyAlignment="1">
      <alignment horizontal="left"/>
    </xf>
    <xf numFmtId="169" fontId="33" fillId="0" borderId="0" xfId="2" applyNumberFormat="1" applyFont="1" applyFill="1" applyBorder="1" applyAlignment="1">
      <alignment horizontal="right"/>
    </xf>
    <xf numFmtId="0" fontId="34" fillId="3" borderId="5" xfId="0" applyFont="1" applyFill="1" applyBorder="1"/>
    <xf numFmtId="168" fontId="34" fillId="3" borderId="3" xfId="0" applyNumberFormat="1" applyFont="1" applyFill="1" applyBorder="1" applyAlignment="1">
      <alignment horizontal="right"/>
    </xf>
    <xf numFmtId="168" fontId="34" fillId="3" borderId="4" xfId="0" applyNumberFormat="1" applyFont="1" applyFill="1" applyBorder="1" applyAlignment="1">
      <alignment horizontal="right"/>
    </xf>
    <xf numFmtId="0" fontId="39" fillId="0" borderId="0" xfId="0" applyFont="1"/>
    <xf numFmtId="0" fontId="40" fillId="0" borderId="0" xfId="0" applyFont="1"/>
    <xf numFmtId="0" fontId="38" fillId="0" borderId="0" xfId="0" applyFont="1"/>
    <xf numFmtId="0" fontId="41" fillId="0" borderId="0" xfId="0" applyFont="1"/>
    <xf numFmtId="0" fontId="42" fillId="0" borderId="0" xfId="0" applyFont="1"/>
    <xf numFmtId="0" fontId="43" fillId="0" borderId="0" xfId="0" applyFont="1"/>
    <xf numFmtId="0" fontId="39" fillId="0" borderId="0" xfId="0" applyFont="1" applyAlignment="1">
      <alignment horizontal="left"/>
    </xf>
    <xf numFmtId="0" fontId="0" fillId="0" borderId="0" xfId="0" applyAlignment="1">
      <alignment horizontal="left"/>
    </xf>
    <xf numFmtId="0" fontId="0" fillId="2" borderId="0" xfId="0" applyFill="1"/>
    <xf numFmtId="0" fontId="34" fillId="0" borderId="5" xfId="0" applyFont="1" applyBorder="1" applyAlignment="1">
      <alignment vertical="center"/>
    </xf>
    <xf numFmtId="171" fontId="37" fillId="0" borderId="3" xfId="0" applyNumberFormat="1" applyFont="1" applyBorder="1" applyAlignment="1">
      <alignment horizontal="right" vertical="center"/>
    </xf>
    <xf numFmtId="171" fontId="37" fillId="0" borderId="4" xfId="0" applyNumberFormat="1" applyFont="1" applyBorder="1" applyAlignment="1">
      <alignment horizontal="right" vertical="center"/>
    </xf>
    <xf numFmtId="0" fontId="34" fillId="0" borderId="0" xfId="0" applyFont="1" applyAlignment="1">
      <alignment vertical="center"/>
    </xf>
    <xf numFmtId="0" fontId="35" fillId="4" borderId="6" xfId="0" applyFont="1" applyFill="1" applyBorder="1" applyAlignment="1">
      <alignment textRotation="90"/>
    </xf>
    <xf numFmtId="0" fontId="30" fillId="4" borderId="6" xfId="0" applyFont="1" applyFill="1" applyBorder="1" applyAlignment="1">
      <alignment horizontal="right"/>
    </xf>
    <xf numFmtId="0" fontId="34" fillId="3" borderId="6" xfId="0" applyFont="1" applyFill="1" applyBorder="1"/>
    <xf numFmtId="0" fontId="35" fillId="4" borderId="7" xfId="0" applyFont="1" applyFill="1" applyBorder="1" applyAlignment="1">
      <alignment textRotation="90"/>
    </xf>
    <xf numFmtId="15" fontId="30" fillId="4" borderId="1" xfId="0" applyNumberFormat="1" applyFont="1" applyFill="1" applyBorder="1" applyAlignment="1">
      <alignment horizontal="right"/>
    </xf>
    <xf numFmtId="15" fontId="30" fillId="4" borderId="2" xfId="0" applyNumberFormat="1" applyFont="1" applyFill="1" applyBorder="1" applyAlignment="1">
      <alignment horizontal="right"/>
    </xf>
    <xf numFmtId="173" fontId="34" fillId="3" borderId="6" xfId="0" applyNumberFormat="1" applyFont="1" applyFill="1" applyBorder="1" applyAlignment="1">
      <alignment horizontal="right"/>
    </xf>
    <xf numFmtId="0" fontId="30" fillId="4" borderId="5" xfId="0" applyFont="1" applyFill="1" applyBorder="1" applyAlignment="1">
      <alignment vertical="center" textRotation="90"/>
    </xf>
    <xf numFmtId="0" fontId="30" fillId="4" borderId="3" xfId="0" applyFont="1" applyFill="1" applyBorder="1" applyAlignment="1">
      <alignment horizontal="right" vertical="center"/>
    </xf>
    <xf numFmtId="0" fontId="30" fillId="4" borderId="4" xfId="0" applyFont="1" applyFill="1" applyBorder="1" applyAlignment="1">
      <alignment horizontal="right" vertical="center"/>
    </xf>
    <xf numFmtId="0" fontId="46" fillId="0" borderId="0" xfId="0" applyFont="1" applyAlignment="1">
      <alignment vertical="top"/>
    </xf>
    <xf numFmtId="0" fontId="46" fillId="0" borderId="0" xfId="0" applyFont="1" applyAlignment="1">
      <alignment horizontal="left" vertical="top"/>
    </xf>
    <xf numFmtId="171" fontId="37" fillId="0" borderId="0" xfId="0" applyNumberFormat="1" applyFont="1" applyAlignment="1">
      <alignment horizontal="right" vertical="center"/>
    </xf>
    <xf numFmtId="171" fontId="37" fillId="0" borderId="10" xfId="0" applyNumberFormat="1" applyFont="1" applyBorder="1" applyAlignment="1">
      <alignment horizontal="right" vertical="center"/>
    </xf>
    <xf numFmtId="171" fontId="37" fillId="0" borderId="11" xfId="0" applyNumberFormat="1" applyFont="1" applyBorder="1" applyAlignment="1">
      <alignment horizontal="right" vertical="center"/>
    </xf>
    <xf numFmtId="0" fontId="30" fillId="4" borderId="9" xfId="0" applyFont="1" applyFill="1" applyBorder="1" applyAlignment="1">
      <alignment vertical="center" textRotation="90"/>
    </xf>
    <xf numFmtId="0" fontId="34" fillId="0" borderId="9" xfId="0" applyFont="1" applyBorder="1" applyAlignment="1">
      <alignment vertical="center"/>
    </xf>
    <xf numFmtId="0" fontId="22" fillId="0" borderId="0" xfId="0" applyFont="1"/>
    <xf numFmtId="169" fontId="3" fillId="0" borderId="0" xfId="2" applyNumberFormat="1" applyFont="1" applyFill="1" applyBorder="1" applyAlignment="1">
      <alignment horizontal="left"/>
    </xf>
    <xf numFmtId="173" fontId="37" fillId="0" borderId="3" xfId="0" applyNumberFormat="1" applyFont="1" applyBorder="1" applyAlignment="1">
      <alignment horizontal="right" vertical="center"/>
    </xf>
    <xf numFmtId="173" fontId="37" fillId="0" borderId="4" xfId="0" applyNumberFormat="1" applyFont="1" applyBorder="1" applyAlignment="1">
      <alignment horizontal="right" vertical="center"/>
    </xf>
    <xf numFmtId="0" fontId="44" fillId="0" borderId="0" xfId="0" applyFont="1"/>
    <xf numFmtId="0" fontId="44" fillId="0" borderId="0" xfId="0" applyFont="1" applyAlignment="1">
      <alignment vertical="center"/>
    </xf>
    <xf numFmtId="0" fontId="46" fillId="0" borderId="0" xfId="0" applyFont="1" applyAlignment="1">
      <alignment horizontal="left" vertical="center" indent="4"/>
    </xf>
    <xf numFmtId="0" fontId="45" fillId="0" borderId="0" xfId="0" applyFont="1" applyAlignment="1">
      <alignment vertical="center"/>
    </xf>
    <xf numFmtId="0" fontId="16" fillId="0" borderId="0" xfId="5" applyAlignment="1">
      <alignment vertical="center"/>
    </xf>
    <xf numFmtId="0" fontId="34" fillId="0" borderId="5" xfId="0" applyFont="1" applyBorder="1" applyAlignment="1">
      <alignment horizontal="left" vertical="center"/>
    </xf>
    <xf numFmtId="0" fontId="30" fillId="4" borderId="12" xfId="0" applyFont="1" applyFill="1" applyBorder="1" applyAlignment="1">
      <alignment horizontal="right"/>
    </xf>
    <xf numFmtId="168" fontId="37" fillId="0" borderId="3" xfId="0" applyNumberFormat="1" applyFont="1" applyBorder="1" applyAlignment="1">
      <alignment horizontal="right" vertical="center"/>
    </xf>
    <xf numFmtId="168" fontId="33" fillId="3" borderId="0" xfId="0" applyNumberFormat="1" applyFont="1" applyFill="1" applyAlignment="1">
      <alignment horizontal="right" vertical="center"/>
    </xf>
    <xf numFmtId="0" fontId="30" fillId="4" borderId="13" xfId="0" applyFont="1" applyFill="1" applyBorder="1"/>
    <xf numFmtId="0" fontId="29" fillId="3" borderId="0" xfId="0" applyFont="1" applyFill="1" applyAlignment="1">
      <alignment horizontal="left" vertical="center"/>
    </xf>
    <xf numFmtId="3" fontId="37" fillId="0" borderId="3" xfId="0" applyNumberFormat="1" applyFont="1" applyBorder="1" applyAlignment="1">
      <alignment horizontal="right" vertical="center"/>
    </xf>
    <xf numFmtId="3" fontId="37" fillId="0" borderId="12" xfId="0" applyNumberFormat="1" applyFont="1" applyBorder="1" applyAlignment="1">
      <alignment horizontal="right" vertical="center"/>
    </xf>
    <xf numFmtId="0" fontId="30" fillId="4" borderId="17" xfId="0" applyFont="1" applyFill="1" applyBorder="1" applyAlignment="1">
      <alignment horizontal="right" vertical="center"/>
    </xf>
    <xf numFmtId="168" fontId="37" fillId="6" borderId="17" xfId="1" applyNumberFormat="1" applyFont="1" applyFill="1" applyBorder="1"/>
    <xf numFmtId="173" fontId="37" fillId="6" borderId="17" xfId="10" applyNumberFormat="1" applyFont="1" applyFill="1" applyBorder="1"/>
    <xf numFmtId="0" fontId="30" fillId="4" borderId="5" xfId="0" applyFont="1" applyFill="1" applyBorder="1" applyAlignment="1">
      <alignment vertical="center"/>
    </xf>
    <xf numFmtId="0" fontId="48" fillId="0" borderId="0" xfId="0" applyFont="1" applyAlignment="1">
      <alignment horizontal="left" vertical="top"/>
    </xf>
    <xf numFmtId="0" fontId="44" fillId="3" borderId="0" xfId="0" applyFont="1" applyFill="1" applyAlignment="1">
      <alignment vertical="center"/>
    </xf>
    <xf numFmtId="0" fontId="44" fillId="0" borderId="1" xfId="0" applyFont="1" applyBorder="1" applyAlignment="1">
      <alignment vertical="center"/>
    </xf>
    <xf numFmtId="168" fontId="3" fillId="0" borderId="0" xfId="1" applyNumberFormat="1" applyFont="1" applyFill="1" applyBorder="1" applyAlignment="1">
      <alignment horizontal="right"/>
    </xf>
    <xf numFmtId="168" fontId="37" fillId="0" borderId="0" xfId="1" applyNumberFormat="1" applyFont="1" applyFill="1" applyBorder="1"/>
    <xf numFmtId="168" fontId="34" fillId="0" borderId="0" xfId="0" applyNumberFormat="1" applyFont="1" applyAlignment="1">
      <alignment horizontal="right" vertical="center"/>
    </xf>
    <xf numFmtId="176" fontId="37" fillId="0" borderId="3" xfId="0" applyNumberFormat="1" applyFont="1" applyBorder="1" applyAlignment="1">
      <alignment horizontal="right" vertical="center"/>
    </xf>
    <xf numFmtId="176" fontId="37" fillId="0" borderId="4" xfId="0" applyNumberFormat="1" applyFont="1" applyBorder="1" applyAlignment="1">
      <alignment horizontal="right" vertical="center"/>
    </xf>
    <xf numFmtId="168" fontId="37" fillId="0" borderId="4" xfId="0" applyNumberFormat="1" applyFont="1" applyBorder="1" applyAlignment="1">
      <alignment horizontal="right" vertical="center"/>
    </xf>
    <xf numFmtId="0" fontId="52" fillId="0" borderId="0" xfId="0" applyFont="1" applyAlignment="1">
      <alignment horizontal="left"/>
    </xf>
    <xf numFmtId="0" fontId="52" fillId="0" borderId="0" xfId="0" applyFont="1"/>
    <xf numFmtId="165" fontId="34" fillId="0" borderId="0" xfId="0" applyNumberFormat="1" applyFont="1" applyAlignment="1">
      <alignment vertical="center"/>
    </xf>
    <xf numFmtId="179" fontId="34" fillId="0" borderId="3" xfId="0" applyNumberFormat="1" applyFont="1" applyBorder="1" applyAlignment="1">
      <alignment horizontal="right" vertical="center"/>
    </xf>
    <xf numFmtId="179" fontId="34" fillId="0" borderId="4" xfId="0" applyNumberFormat="1" applyFont="1" applyBorder="1" applyAlignment="1">
      <alignment horizontal="right" vertical="center"/>
    </xf>
    <xf numFmtId="0" fontId="49" fillId="0" borderId="0" xfId="0" applyFont="1" applyAlignment="1">
      <alignment horizontal="left" vertical="center"/>
    </xf>
    <xf numFmtId="0" fontId="44" fillId="0" borderId="0" xfId="0" applyFont="1" applyAlignment="1">
      <alignment horizontal="left" vertical="center" wrapText="1"/>
    </xf>
    <xf numFmtId="0" fontId="46" fillId="0" borderId="0" xfId="0" applyFont="1" applyAlignment="1">
      <alignment horizontal="left" vertical="center"/>
    </xf>
    <xf numFmtId="0" fontId="0" fillId="6" borderId="0" xfId="0" applyFill="1"/>
    <xf numFmtId="0" fontId="56" fillId="0" borderId="0" xfId="0" applyFont="1"/>
    <xf numFmtId="168" fontId="37" fillId="0" borderId="0" xfId="0" applyNumberFormat="1" applyFont="1" applyAlignment="1">
      <alignment horizontal="right" vertical="center"/>
    </xf>
    <xf numFmtId="177" fontId="34" fillId="0" borderId="3" xfId="0" applyNumberFormat="1" applyFont="1" applyBorder="1" applyAlignment="1">
      <alignment horizontal="right" vertical="center"/>
    </xf>
    <xf numFmtId="177" fontId="34" fillId="0" borderId="4" xfId="0" applyNumberFormat="1" applyFont="1" applyBorder="1" applyAlignment="1">
      <alignment horizontal="right" vertical="center"/>
    </xf>
    <xf numFmtId="178" fontId="34" fillId="0" borderId="3" xfId="0" applyNumberFormat="1" applyFont="1" applyBorder="1" applyAlignment="1">
      <alignment horizontal="right" vertical="center"/>
    </xf>
    <xf numFmtId="178" fontId="34" fillId="0" borderId="4" xfId="0" applyNumberFormat="1" applyFont="1" applyBorder="1" applyAlignment="1">
      <alignment horizontal="right" vertical="center"/>
    </xf>
    <xf numFmtId="0" fontId="34" fillId="0" borderId="21" xfId="0" applyFont="1" applyBorder="1" applyAlignment="1">
      <alignment vertical="center"/>
    </xf>
    <xf numFmtId="177" fontId="34" fillId="0" borderId="1" xfId="0" applyNumberFormat="1" applyFont="1" applyBorder="1" applyAlignment="1">
      <alignment horizontal="right" vertical="center"/>
    </xf>
    <xf numFmtId="177" fontId="34" fillId="0" borderId="2" xfId="0" applyNumberFormat="1" applyFont="1" applyBorder="1" applyAlignment="1">
      <alignment horizontal="right" vertical="center"/>
    </xf>
    <xf numFmtId="0" fontId="34" fillId="0" borderId="22" xfId="0" applyFont="1" applyBorder="1" applyAlignment="1">
      <alignment vertical="center"/>
    </xf>
    <xf numFmtId="0" fontId="34" fillId="0" borderId="20" xfId="0" applyFont="1" applyBorder="1" applyAlignment="1">
      <alignment vertical="center"/>
    </xf>
    <xf numFmtId="178" fontId="34" fillId="0" borderId="23" xfId="0" applyNumberFormat="1" applyFont="1" applyBorder="1" applyAlignment="1">
      <alignment horizontal="right" vertical="center"/>
    </xf>
    <xf numFmtId="178" fontId="34" fillId="0" borderId="24" xfId="0" applyNumberFormat="1" applyFont="1" applyBorder="1" applyAlignment="1">
      <alignment horizontal="right" vertical="center"/>
    </xf>
    <xf numFmtId="0" fontId="34" fillId="0" borderId="28" xfId="0" applyFont="1" applyBorder="1" applyAlignment="1">
      <alignment vertical="center"/>
    </xf>
    <xf numFmtId="0" fontId="34" fillId="0" borderId="31" xfId="0" applyFont="1" applyBorder="1" applyAlignment="1">
      <alignment vertical="center"/>
    </xf>
    <xf numFmtId="0" fontId="34" fillId="0" borderId="34" xfId="0" applyFont="1" applyBorder="1" applyAlignment="1">
      <alignment vertical="center"/>
    </xf>
    <xf numFmtId="179" fontId="34" fillId="0" borderId="0" xfId="0" applyNumberFormat="1" applyFont="1" applyAlignment="1">
      <alignment horizontal="right" vertical="center"/>
    </xf>
    <xf numFmtId="179" fontId="34" fillId="0" borderId="35" xfId="0" applyNumberFormat="1" applyFont="1" applyBorder="1" applyAlignment="1">
      <alignment horizontal="right" vertical="center"/>
    </xf>
    <xf numFmtId="179" fontId="34" fillId="0" borderId="26" xfId="0" applyNumberFormat="1" applyFont="1" applyBorder="1" applyAlignment="1">
      <alignment horizontal="right" vertical="center"/>
    </xf>
    <xf numFmtId="177" fontId="34" fillId="0" borderId="13" xfId="0" applyNumberFormat="1" applyFont="1" applyBorder="1" applyAlignment="1">
      <alignment horizontal="right" vertical="center"/>
    </xf>
    <xf numFmtId="178" fontId="34" fillId="0" borderId="13" xfId="0" applyNumberFormat="1" applyFont="1" applyBorder="1" applyAlignment="1">
      <alignment horizontal="right" vertical="center"/>
    </xf>
    <xf numFmtId="0" fontId="30" fillId="4" borderId="21" xfId="0" applyFont="1" applyFill="1" applyBorder="1" applyAlignment="1">
      <alignment vertical="center"/>
    </xf>
    <xf numFmtId="0" fontId="30" fillId="4" borderId="36" xfId="0" applyFont="1" applyFill="1" applyBorder="1" applyAlignment="1">
      <alignment horizontal="right" vertical="center"/>
    </xf>
    <xf numFmtId="0" fontId="30" fillId="4" borderId="2" xfId="0" applyFont="1" applyFill="1" applyBorder="1" applyAlignment="1">
      <alignment horizontal="right" vertical="center"/>
    </xf>
    <xf numFmtId="177" fontId="34" fillId="0" borderId="38" xfId="0" applyNumberFormat="1" applyFont="1" applyBorder="1" applyAlignment="1">
      <alignment horizontal="right" vertical="center"/>
    </xf>
    <xf numFmtId="177" fontId="34" fillId="0" borderId="29" xfId="0" applyNumberFormat="1" applyFont="1" applyBorder="1" applyAlignment="1">
      <alignment horizontal="right" vertical="center"/>
    </xf>
    <xf numFmtId="177" fontId="34" fillId="0" borderId="30" xfId="0" applyNumberFormat="1" applyFont="1" applyBorder="1" applyAlignment="1">
      <alignment horizontal="right" vertical="center"/>
    </xf>
    <xf numFmtId="177" fontId="34" fillId="0" borderId="39" xfId="0" applyNumberFormat="1" applyFont="1" applyBorder="1" applyAlignment="1">
      <alignment horizontal="right" vertical="center"/>
    </xf>
    <xf numFmtId="177" fontId="34" fillId="0" borderId="32" xfId="0" applyNumberFormat="1" applyFont="1" applyBorder="1" applyAlignment="1">
      <alignment horizontal="right" vertical="center"/>
    </xf>
    <xf numFmtId="177" fontId="34" fillId="0" borderId="33" xfId="0" applyNumberFormat="1" applyFont="1" applyBorder="1" applyAlignment="1">
      <alignment horizontal="right" vertical="center"/>
    </xf>
    <xf numFmtId="179" fontId="34" fillId="0" borderId="40" xfId="0" applyNumberFormat="1" applyFont="1" applyBorder="1" applyAlignment="1">
      <alignment horizontal="right" vertical="center"/>
    </xf>
    <xf numFmtId="178" fontId="34" fillId="0" borderId="37" xfId="0" applyNumberFormat="1" applyFont="1" applyBorder="1" applyAlignment="1">
      <alignment horizontal="right" vertical="center"/>
    </xf>
    <xf numFmtId="173" fontId="37" fillId="0" borderId="0" xfId="0" applyNumberFormat="1" applyFont="1" applyAlignment="1">
      <alignment horizontal="right" vertical="center"/>
    </xf>
    <xf numFmtId="0" fontId="4" fillId="0" borderId="0" xfId="0" applyFont="1" applyAlignment="1">
      <alignment vertical="center"/>
    </xf>
    <xf numFmtId="173" fontId="37" fillId="0" borderId="1" xfId="0" applyNumberFormat="1" applyFont="1" applyBorder="1" applyAlignment="1">
      <alignment horizontal="right" vertical="center"/>
    </xf>
    <xf numFmtId="173" fontId="37" fillId="0" borderId="2" xfId="0" applyNumberFormat="1" applyFont="1" applyBorder="1" applyAlignment="1">
      <alignment horizontal="right" vertical="center"/>
    </xf>
    <xf numFmtId="0" fontId="3" fillId="0" borderId="0" xfId="0" applyFont="1" applyAlignment="1">
      <alignment horizontal="left" vertical="center"/>
    </xf>
    <xf numFmtId="0" fontId="34" fillId="0" borderId="0" xfId="0" applyFont="1" applyAlignment="1">
      <alignment horizontal="left" vertical="center"/>
    </xf>
    <xf numFmtId="0" fontId="46" fillId="6" borderId="27" xfId="0" applyFont="1" applyFill="1" applyBorder="1"/>
    <xf numFmtId="0" fontId="46" fillId="6" borderId="0" xfId="0" applyFont="1" applyFill="1"/>
    <xf numFmtId="0" fontId="46" fillId="6" borderId="48" xfId="0" applyFont="1" applyFill="1" applyBorder="1"/>
    <xf numFmtId="0" fontId="47" fillId="6" borderId="49" xfId="0" applyFont="1" applyFill="1" applyBorder="1"/>
    <xf numFmtId="0" fontId="46" fillId="6" borderId="27" xfId="0" applyFont="1" applyFill="1" applyBorder="1" applyAlignment="1">
      <alignment horizontal="left" vertical="center"/>
    </xf>
    <xf numFmtId="0" fontId="46" fillId="6" borderId="0" xfId="0" applyFont="1" applyFill="1" applyAlignment="1">
      <alignment horizontal="left" vertical="center"/>
    </xf>
    <xf numFmtId="0" fontId="46" fillId="6" borderId="48" xfId="0" applyFont="1" applyFill="1" applyBorder="1" applyAlignment="1">
      <alignment horizontal="left" vertical="center"/>
    </xf>
    <xf numFmtId="0" fontId="55" fillId="0" borderId="0" xfId="0" applyFont="1"/>
    <xf numFmtId="0" fontId="46" fillId="6" borderId="50" xfId="0" applyFont="1" applyFill="1" applyBorder="1"/>
    <xf numFmtId="0" fontId="46" fillId="6" borderId="47" xfId="0" applyFont="1" applyFill="1" applyBorder="1"/>
    <xf numFmtId="3" fontId="37" fillId="0" borderId="0" xfId="0" applyNumberFormat="1" applyFont="1" applyAlignment="1">
      <alignment horizontal="right" vertical="center"/>
    </xf>
    <xf numFmtId="168" fontId="37" fillId="0" borderId="12" xfId="0" applyNumberFormat="1" applyFont="1" applyBorder="1" applyAlignment="1">
      <alignment horizontal="right" vertical="center"/>
    </xf>
    <xf numFmtId="0" fontId="37" fillId="0" borderId="23" xfId="0" applyFont="1" applyBorder="1" applyAlignment="1">
      <alignment horizontal="right"/>
    </xf>
    <xf numFmtId="0" fontId="37" fillId="0" borderId="24" xfId="0" applyFont="1" applyBorder="1" applyAlignment="1">
      <alignment horizontal="right"/>
    </xf>
    <xf numFmtId="0" fontId="34" fillId="0" borderId="5" xfId="0" applyFont="1" applyBorder="1"/>
    <xf numFmtId="170" fontId="34" fillId="0" borderId="3" xfId="0" applyNumberFormat="1" applyFont="1" applyBorder="1" applyAlignment="1">
      <alignment horizontal="right"/>
    </xf>
    <xf numFmtId="170" fontId="34" fillId="0" borderId="4" xfId="0" applyNumberFormat="1" applyFont="1" applyBorder="1" applyAlignment="1">
      <alignment horizontal="right"/>
    </xf>
    <xf numFmtId="0" fontId="34" fillId="0" borderId="5" xfId="0" applyFont="1" applyBorder="1" applyAlignment="1">
      <alignment horizontal="left"/>
    </xf>
    <xf numFmtId="168" fontId="34" fillId="0" borderId="3" xfId="0" applyNumberFormat="1" applyFont="1" applyBorder="1" applyAlignment="1">
      <alignment horizontal="right"/>
    </xf>
    <xf numFmtId="168" fontId="34" fillId="0" borderId="4" xfId="0" applyNumberFormat="1" applyFont="1" applyBorder="1" applyAlignment="1">
      <alignment horizontal="right"/>
    </xf>
    <xf numFmtId="0" fontId="56" fillId="0" borderId="0" xfId="0" applyFont="1" applyAlignment="1">
      <alignment vertical="center"/>
    </xf>
    <xf numFmtId="0" fontId="60" fillId="0" borderId="0" xfId="0" applyFont="1"/>
    <xf numFmtId="174" fontId="34" fillId="0" borderId="3" xfId="0" applyNumberFormat="1" applyFont="1" applyBorder="1" applyAlignment="1">
      <alignment horizontal="right" vertical="center"/>
    </xf>
    <xf numFmtId="174" fontId="34" fillId="0" borderId="4" xfId="0" applyNumberFormat="1" applyFont="1" applyBorder="1" applyAlignment="1">
      <alignment horizontal="right" vertical="center"/>
    </xf>
    <xf numFmtId="168" fontId="34" fillId="0" borderId="3" xfId="0" applyNumberFormat="1" applyFont="1" applyBorder="1" applyAlignment="1">
      <alignment horizontal="right" vertical="center"/>
    </xf>
    <xf numFmtId="168" fontId="34" fillId="0" borderId="4" xfId="0" applyNumberFormat="1" applyFont="1" applyBorder="1" applyAlignment="1">
      <alignment horizontal="right" vertical="center"/>
    </xf>
    <xf numFmtId="0" fontId="30" fillId="4" borderId="21" xfId="0" applyFont="1" applyFill="1" applyBorder="1" applyAlignment="1">
      <alignment vertical="center" textRotation="90"/>
    </xf>
    <xf numFmtId="0" fontId="30" fillId="4" borderId="1" xfId="0" applyFont="1" applyFill="1" applyBorder="1" applyAlignment="1">
      <alignment horizontal="right" vertical="center"/>
    </xf>
    <xf numFmtId="174" fontId="34" fillId="0" borderId="29" xfId="0" applyNumberFormat="1" applyFont="1" applyBorder="1" applyAlignment="1">
      <alignment horizontal="right" vertical="center"/>
    </xf>
    <xf numFmtId="174" fontId="34" fillId="0" borderId="30" xfId="0" applyNumberFormat="1" applyFont="1" applyBorder="1" applyAlignment="1">
      <alignment horizontal="right" vertical="center"/>
    </xf>
    <xf numFmtId="174" fontId="34" fillId="0" borderId="32" xfId="0" applyNumberFormat="1" applyFont="1" applyBorder="1" applyAlignment="1">
      <alignment horizontal="right" vertical="center"/>
    </xf>
    <xf numFmtId="174" fontId="34" fillId="0" borderId="33" xfId="0" applyNumberFormat="1" applyFont="1" applyBorder="1" applyAlignment="1">
      <alignment horizontal="right" vertical="center"/>
    </xf>
    <xf numFmtId="165" fontId="34" fillId="0" borderId="0" xfId="0" applyNumberFormat="1" applyFont="1" applyAlignment="1">
      <alignment horizontal="right" vertical="center"/>
    </xf>
    <xf numFmtId="165" fontId="34" fillId="0" borderId="35" xfId="0" applyNumberFormat="1" applyFont="1" applyBorder="1" applyAlignment="1">
      <alignment horizontal="right" vertical="center"/>
    </xf>
    <xf numFmtId="168" fontId="34" fillId="0" borderId="23" xfId="0" applyNumberFormat="1" applyFont="1" applyBorder="1" applyAlignment="1">
      <alignment horizontal="right" vertical="center"/>
    </xf>
    <xf numFmtId="168" fontId="34" fillId="0" borderId="24" xfId="0" applyNumberFormat="1" applyFont="1" applyBorder="1" applyAlignment="1">
      <alignment horizontal="right" vertical="center"/>
    </xf>
    <xf numFmtId="165" fontId="34" fillId="0" borderId="25" xfId="0" applyNumberFormat="1" applyFont="1" applyBorder="1" applyAlignment="1">
      <alignment horizontal="right" vertical="center"/>
    </xf>
    <xf numFmtId="165" fontId="34" fillId="0" borderId="26" xfId="0" applyNumberFormat="1" applyFont="1" applyBorder="1" applyAlignment="1">
      <alignment horizontal="right" vertical="center"/>
    </xf>
    <xf numFmtId="2" fontId="37" fillId="0" borderId="0" xfId="0" applyNumberFormat="1" applyFont="1" applyAlignment="1">
      <alignment horizontal="right" vertical="center"/>
    </xf>
    <xf numFmtId="169" fontId="3" fillId="0" borderId="0" xfId="2" applyNumberFormat="1" applyFont="1" applyAlignment="1">
      <alignment horizontal="right"/>
    </xf>
    <xf numFmtId="1" fontId="37" fillId="0" borderId="3" xfId="0" applyNumberFormat="1" applyFont="1" applyBorder="1" applyAlignment="1">
      <alignment horizontal="right" vertical="center"/>
    </xf>
    <xf numFmtId="1" fontId="37" fillId="0" borderId="4" xfId="0" applyNumberFormat="1" applyFont="1" applyBorder="1" applyAlignment="1">
      <alignment horizontal="right" vertical="center"/>
    </xf>
    <xf numFmtId="173" fontId="33" fillId="0" borderId="0" xfId="0" applyNumberFormat="1" applyFont="1" applyAlignment="1">
      <alignment horizontal="right" vertical="center"/>
    </xf>
    <xf numFmtId="172" fontId="29" fillId="3" borderId="0" xfId="0" applyNumberFormat="1" applyFont="1" applyFill="1"/>
    <xf numFmtId="173" fontId="29" fillId="3" borderId="0" xfId="0" applyNumberFormat="1" applyFont="1" applyFill="1" applyAlignment="1">
      <alignment horizontal="right"/>
    </xf>
    <xf numFmtId="179" fontId="34" fillId="0" borderId="23" xfId="0" applyNumberFormat="1" applyFont="1" applyBorder="1" applyAlignment="1">
      <alignment horizontal="right" vertical="center"/>
    </xf>
    <xf numFmtId="179" fontId="34" fillId="0" borderId="24" xfId="0" applyNumberFormat="1" applyFont="1" applyBorder="1" applyAlignment="1">
      <alignment horizontal="right" vertical="center"/>
    </xf>
    <xf numFmtId="0" fontId="30" fillId="4" borderId="7" xfId="0" applyFont="1" applyFill="1" applyBorder="1" applyAlignment="1">
      <alignment vertical="center" textRotation="90"/>
    </xf>
    <xf numFmtId="0" fontId="34" fillId="0" borderId="73" xfId="0" applyFont="1" applyBorder="1" applyAlignment="1">
      <alignment vertical="center"/>
    </xf>
    <xf numFmtId="0" fontId="34" fillId="0" borderId="74" xfId="0" applyFont="1" applyBorder="1" applyAlignment="1">
      <alignment vertical="center"/>
    </xf>
    <xf numFmtId="0" fontId="29" fillId="5" borderId="6" xfId="0" applyFont="1" applyFill="1" applyBorder="1" applyAlignment="1">
      <alignment vertical="center"/>
    </xf>
    <xf numFmtId="179" fontId="29" fillId="5" borderId="17" xfId="0" applyNumberFormat="1" applyFont="1" applyFill="1" applyBorder="1" applyAlignment="1">
      <alignment horizontal="right" vertical="center"/>
    </xf>
    <xf numFmtId="179" fontId="29" fillId="5" borderId="15" xfId="0" applyNumberFormat="1" applyFont="1" applyFill="1" applyBorder="1" applyAlignment="1">
      <alignment horizontal="right" vertical="center"/>
    </xf>
    <xf numFmtId="175" fontId="50" fillId="0" borderId="17" xfId="6" applyNumberFormat="1" applyFont="1" applyFill="1" applyBorder="1" applyAlignment="1">
      <alignment vertical="center"/>
    </xf>
    <xf numFmtId="173" fontId="37" fillId="0" borderId="17" xfId="10" applyNumberFormat="1" applyFont="1" applyFill="1" applyBorder="1"/>
    <xf numFmtId="168" fontId="3" fillId="0" borderId="17" xfId="1" applyNumberFormat="1" applyFont="1" applyFill="1" applyBorder="1" applyAlignment="1">
      <alignment horizontal="right"/>
    </xf>
    <xf numFmtId="168" fontId="37" fillId="0" borderId="17" xfId="1" applyNumberFormat="1" applyFont="1" applyFill="1" applyBorder="1"/>
    <xf numFmtId="175" fontId="50" fillId="0" borderId="36" xfId="6" applyNumberFormat="1" applyFont="1" applyFill="1" applyBorder="1" applyAlignment="1">
      <alignment vertical="center"/>
    </xf>
    <xf numFmtId="173" fontId="37" fillId="0" borderId="36" xfId="10" applyNumberFormat="1" applyFont="1" applyFill="1" applyBorder="1"/>
    <xf numFmtId="174" fontId="34" fillId="0" borderId="2" xfId="0" applyNumberFormat="1" applyFont="1" applyBorder="1" applyAlignment="1">
      <alignment horizontal="right" vertical="center"/>
    </xf>
    <xf numFmtId="0" fontId="34" fillId="0" borderId="76" xfId="0" applyFont="1" applyBorder="1" applyAlignment="1">
      <alignment vertical="center"/>
    </xf>
    <xf numFmtId="175" fontId="50" fillId="0" borderId="44" xfId="6" applyNumberFormat="1" applyFont="1" applyFill="1" applyBorder="1" applyAlignment="1">
      <alignment vertical="center"/>
    </xf>
    <xf numFmtId="173" fontId="37" fillId="0" borderId="44" xfId="10" applyNumberFormat="1" applyFont="1" applyFill="1" applyBorder="1"/>
    <xf numFmtId="174" fontId="34" fillId="0" borderId="77" xfId="0" applyNumberFormat="1" applyFont="1" applyBorder="1" applyAlignment="1">
      <alignment horizontal="right" vertical="center"/>
    </xf>
    <xf numFmtId="168" fontId="3" fillId="0" borderId="18" xfId="1" applyNumberFormat="1" applyFont="1" applyFill="1" applyBorder="1" applyAlignment="1">
      <alignment horizontal="right"/>
    </xf>
    <xf numFmtId="168" fontId="37" fillId="0" borderId="18" xfId="1" applyNumberFormat="1" applyFont="1" applyFill="1" applyBorder="1"/>
    <xf numFmtId="165" fontId="34" fillId="0" borderId="44" xfId="0" applyNumberFormat="1" applyFont="1" applyBorder="1" applyAlignment="1">
      <alignment horizontal="right" vertical="center"/>
    </xf>
    <xf numFmtId="165" fontId="34" fillId="0" borderId="77" xfId="0" applyNumberFormat="1" applyFont="1" applyBorder="1" applyAlignment="1">
      <alignment horizontal="right" vertical="center"/>
    </xf>
    <xf numFmtId="0" fontId="30" fillId="7" borderId="17" xfId="0" applyFont="1" applyFill="1" applyBorder="1" applyAlignment="1">
      <alignment horizontal="right" vertical="center"/>
    </xf>
    <xf numFmtId="0" fontId="30" fillId="7" borderId="78" xfId="0" applyFont="1" applyFill="1" applyBorder="1" applyAlignment="1">
      <alignment horizontal="right" vertical="center"/>
    </xf>
    <xf numFmtId="0" fontId="30" fillId="7" borderId="15" xfId="0" applyFont="1" applyFill="1" applyBorder="1" applyAlignment="1">
      <alignment horizontal="right" vertical="center"/>
    </xf>
    <xf numFmtId="175" fontId="50" fillId="6" borderId="78" xfId="6" applyNumberFormat="1" applyFont="1" applyFill="1" applyBorder="1" applyAlignment="1">
      <alignment vertical="center"/>
    </xf>
    <xf numFmtId="175" fontId="50" fillId="6" borderId="15" xfId="6" applyNumberFormat="1" applyFont="1" applyFill="1" applyBorder="1" applyAlignment="1">
      <alignment vertical="center"/>
    </xf>
    <xf numFmtId="175" fontId="50" fillId="6" borderId="79" xfId="6" applyNumberFormat="1" applyFont="1" applyFill="1" applyBorder="1" applyAlignment="1">
      <alignment vertical="center"/>
    </xf>
    <xf numFmtId="173" fontId="37" fillId="6" borderId="36" xfId="10" applyNumberFormat="1" applyFont="1" applyFill="1" applyBorder="1"/>
    <xf numFmtId="175" fontId="50" fillId="6" borderId="65" xfId="6" applyNumberFormat="1" applyFont="1" applyFill="1" applyBorder="1" applyAlignment="1">
      <alignment vertical="center"/>
    </xf>
    <xf numFmtId="175" fontId="50" fillId="6" borderId="80" xfId="6" applyNumberFormat="1" applyFont="1" applyFill="1" applyBorder="1" applyAlignment="1">
      <alignment vertical="center"/>
    </xf>
    <xf numFmtId="173" fontId="37" fillId="6" borderId="44" xfId="10" applyNumberFormat="1" applyFont="1" applyFill="1" applyBorder="1"/>
    <xf numFmtId="175" fontId="50" fillId="6" borderId="66" xfId="6" applyNumberFormat="1" applyFont="1" applyFill="1" applyBorder="1" applyAlignment="1">
      <alignment vertical="center"/>
    </xf>
    <xf numFmtId="165" fontId="34" fillId="6" borderId="40" xfId="0" applyNumberFormat="1" applyFont="1" applyFill="1" applyBorder="1" applyAlignment="1">
      <alignment horizontal="right" vertical="center"/>
    </xf>
    <xf numFmtId="165" fontId="34" fillId="6" borderId="0" xfId="0" applyNumberFormat="1" applyFont="1" applyFill="1" applyAlignment="1">
      <alignment horizontal="right" vertical="center"/>
    </xf>
    <xf numFmtId="165" fontId="34" fillId="6" borderId="81" xfId="0" applyNumberFormat="1" applyFont="1" applyFill="1" applyBorder="1" applyAlignment="1">
      <alignment horizontal="right" vertical="center"/>
    </xf>
    <xf numFmtId="165" fontId="34" fillId="6" borderId="80" xfId="0" applyNumberFormat="1" applyFont="1" applyFill="1" applyBorder="1" applyAlignment="1">
      <alignment horizontal="right" vertical="center"/>
    </xf>
    <xf numFmtId="165" fontId="34" fillId="6" borderId="44" xfId="0" applyNumberFormat="1" applyFont="1" applyFill="1" applyBorder="1" applyAlignment="1">
      <alignment horizontal="right" vertical="center"/>
    </xf>
    <xf numFmtId="165" fontId="34" fillId="6" borderId="66" xfId="0" applyNumberFormat="1" applyFont="1" applyFill="1" applyBorder="1" applyAlignment="1">
      <alignment horizontal="right" vertical="center"/>
    </xf>
    <xf numFmtId="168" fontId="3" fillId="6" borderId="82" xfId="1" applyNumberFormat="1" applyFont="1" applyFill="1" applyBorder="1" applyAlignment="1">
      <alignment horizontal="right"/>
    </xf>
    <xf numFmtId="168" fontId="37" fillId="6" borderId="18" xfId="1" applyNumberFormat="1" applyFont="1" applyFill="1" applyBorder="1"/>
    <xf numFmtId="168" fontId="3" fillId="6" borderId="62" xfId="1" applyNumberFormat="1" applyFont="1" applyFill="1" applyBorder="1" applyAlignment="1">
      <alignment horizontal="right"/>
    </xf>
    <xf numFmtId="168" fontId="3" fillId="6" borderId="78" xfId="1" applyNumberFormat="1" applyFont="1" applyFill="1" applyBorder="1" applyAlignment="1">
      <alignment horizontal="right"/>
    </xf>
    <xf numFmtId="168" fontId="3" fillId="6" borderId="15" xfId="1" applyNumberFormat="1" applyFont="1" applyFill="1" applyBorder="1" applyAlignment="1">
      <alignment horizontal="right"/>
    </xf>
    <xf numFmtId="0" fontId="62" fillId="0" borderId="0" xfId="0" applyFont="1"/>
    <xf numFmtId="0" fontId="62" fillId="0" borderId="0" xfId="0" applyFont="1" applyAlignment="1">
      <alignment vertical="center"/>
    </xf>
    <xf numFmtId="0" fontId="64" fillId="0" borderId="0" xfId="0" applyFont="1"/>
    <xf numFmtId="0" fontId="65" fillId="0" borderId="0" xfId="5" applyFont="1" applyFill="1"/>
    <xf numFmtId="0" fontId="66" fillId="0" borderId="0" xfId="0" applyFont="1"/>
    <xf numFmtId="0" fontId="63" fillId="0" borderId="0" xfId="0" applyFont="1"/>
    <xf numFmtId="0" fontId="64" fillId="0" borderId="0" xfId="0" applyFont="1" applyAlignment="1">
      <alignment wrapText="1"/>
    </xf>
    <xf numFmtId="0" fontId="42" fillId="0" borderId="0" xfId="0" applyFont="1" applyAlignment="1">
      <alignment wrapText="1"/>
    </xf>
    <xf numFmtId="0" fontId="65" fillId="0" borderId="0" xfId="5" applyFont="1" applyAlignment="1">
      <alignment wrapText="1"/>
    </xf>
    <xf numFmtId="0" fontId="68" fillId="0" borderId="42" xfId="0" applyFont="1" applyBorder="1" applyAlignment="1">
      <alignment horizontal="left" vertical="top" wrapText="1"/>
    </xf>
    <xf numFmtId="0" fontId="68" fillId="3" borderId="8" xfId="0" applyFont="1" applyFill="1" applyBorder="1" applyAlignment="1">
      <alignment horizontal="left" vertical="top" wrapText="1"/>
    </xf>
    <xf numFmtId="0" fontId="68" fillId="3" borderId="6" xfId="0" applyFont="1" applyFill="1" applyBorder="1" applyAlignment="1">
      <alignment horizontal="left" vertical="top" wrapText="1"/>
    </xf>
    <xf numFmtId="0" fontId="68" fillId="3" borderId="42" xfId="0" applyFont="1" applyFill="1" applyBorder="1" applyAlignment="1">
      <alignment horizontal="left" vertical="top" wrapText="1"/>
    </xf>
    <xf numFmtId="0" fontId="68" fillId="3" borderId="54" xfId="0" applyFont="1" applyFill="1" applyBorder="1" applyAlignment="1">
      <alignment horizontal="left" vertical="top" wrapText="1"/>
    </xf>
    <xf numFmtId="0" fontId="68" fillId="3" borderId="56" xfId="0" applyFont="1" applyFill="1" applyBorder="1" applyAlignment="1">
      <alignment horizontal="left" vertical="top" wrapText="1"/>
    </xf>
    <xf numFmtId="0" fontId="68" fillId="3" borderId="58" xfId="0" applyFont="1" applyFill="1" applyBorder="1" applyAlignment="1">
      <alignment horizontal="left" vertical="top" wrapText="1"/>
    </xf>
    <xf numFmtId="0" fontId="68" fillId="0" borderId="6" xfId="0" applyFont="1" applyBorder="1" applyAlignment="1">
      <alignment horizontal="left" vertical="top" wrapText="1"/>
    </xf>
    <xf numFmtId="0" fontId="69" fillId="3" borderId="8" xfId="5" applyFont="1" applyFill="1" applyBorder="1" applyAlignment="1">
      <alignment horizontal="left" vertical="center" wrapText="1"/>
    </xf>
    <xf numFmtId="0" fontId="39" fillId="5" borderId="0" xfId="0" applyFont="1" applyFill="1"/>
    <xf numFmtId="0" fontId="40" fillId="5" borderId="0" xfId="0" applyFont="1" applyFill="1"/>
    <xf numFmtId="0" fontId="42" fillId="5" borderId="0" xfId="0" applyFont="1" applyFill="1"/>
    <xf numFmtId="0" fontId="30" fillId="4" borderId="6" xfId="0" applyFont="1" applyFill="1" applyBorder="1" applyAlignment="1">
      <alignment horizontal="left" wrapText="1"/>
    </xf>
    <xf numFmtId="0" fontId="30" fillId="4" borderId="51" xfId="0" applyFont="1" applyFill="1" applyBorder="1" applyAlignment="1">
      <alignment horizontal="left" wrapText="1"/>
    </xf>
    <xf numFmtId="0" fontId="69" fillId="0" borderId="0" xfId="5" applyFont="1" applyFill="1" applyBorder="1" applyAlignment="1">
      <alignment horizontal="left" vertical="center" wrapText="1"/>
    </xf>
    <xf numFmtId="0" fontId="68" fillId="3" borderId="0" xfId="0" applyFont="1" applyFill="1" applyAlignment="1">
      <alignment horizontal="left" vertical="top"/>
    </xf>
    <xf numFmtId="0" fontId="30" fillId="4" borderId="7" xfId="0" applyFont="1" applyFill="1" applyBorder="1" applyAlignment="1">
      <alignment horizontal="left" wrapText="1"/>
    </xf>
    <xf numFmtId="10" fontId="54" fillId="0" borderId="0" xfId="0" applyNumberFormat="1" applyFont="1" applyAlignment="1">
      <alignment horizontal="right"/>
    </xf>
    <xf numFmtId="168" fontId="34" fillId="0" borderId="0" xfId="0" applyNumberFormat="1" applyFont="1" applyAlignment="1">
      <alignment horizontal="right"/>
    </xf>
    <xf numFmtId="0" fontId="30" fillId="7" borderId="5" xfId="0" applyFont="1" applyFill="1" applyBorder="1" applyAlignment="1">
      <alignment vertical="center"/>
    </xf>
    <xf numFmtId="0" fontId="30" fillId="7" borderId="4" xfId="0" applyFont="1" applyFill="1" applyBorder="1" applyAlignment="1">
      <alignment horizontal="right" vertical="center"/>
    </xf>
    <xf numFmtId="175" fontId="50" fillId="0" borderId="17" xfId="6" applyNumberFormat="1" applyFont="1" applyFill="1" applyBorder="1" applyAlignment="1">
      <alignment horizontal="right" vertical="center"/>
    </xf>
    <xf numFmtId="173" fontId="37" fillId="0" borderId="17" xfId="10" applyNumberFormat="1" applyFont="1" applyFill="1" applyBorder="1" applyAlignment="1">
      <alignment horizontal="right"/>
    </xf>
    <xf numFmtId="175" fontId="50" fillId="0" borderId="36" xfId="6" applyNumberFormat="1" applyFont="1" applyFill="1" applyBorder="1" applyAlignment="1">
      <alignment horizontal="right" vertical="center"/>
    </xf>
    <xf numFmtId="173" fontId="37" fillId="0" borderId="36" xfId="10" applyNumberFormat="1" applyFont="1" applyFill="1" applyBorder="1" applyAlignment="1">
      <alignment horizontal="right"/>
    </xf>
    <xf numFmtId="175" fontId="50" fillId="0" borderId="44" xfId="6" applyNumberFormat="1" applyFont="1" applyFill="1" applyBorder="1" applyAlignment="1">
      <alignment horizontal="right" vertical="center"/>
    </xf>
    <xf numFmtId="173" fontId="37" fillId="0" borderId="44" xfId="10" applyNumberFormat="1" applyFont="1" applyFill="1" applyBorder="1" applyAlignment="1">
      <alignment horizontal="right"/>
    </xf>
    <xf numFmtId="168" fontId="37" fillId="0" borderId="18" xfId="1" applyNumberFormat="1" applyFont="1" applyFill="1" applyBorder="1" applyAlignment="1">
      <alignment horizontal="right"/>
    </xf>
    <xf numFmtId="168" fontId="37" fillId="0" borderId="17" xfId="1" applyNumberFormat="1" applyFont="1" applyFill="1" applyBorder="1" applyAlignment="1">
      <alignment horizontal="right"/>
    </xf>
    <xf numFmtId="179" fontId="34" fillId="0" borderId="1" xfId="0" applyNumberFormat="1" applyFont="1" applyBorder="1" applyAlignment="1">
      <alignment horizontal="right" vertical="center"/>
    </xf>
    <xf numFmtId="179" fontId="34" fillId="0" borderId="2" xfId="0" applyNumberFormat="1" applyFont="1" applyBorder="1" applyAlignment="1">
      <alignment horizontal="right" vertical="center"/>
    </xf>
    <xf numFmtId="179" fontId="34" fillId="0" borderId="3" xfId="0" applyNumberFormat="1" applyFont="1" applyBorder="1" applyAlignment="1">
      <alignment horizontal="right"/>
    </xf>
    <xf numFmtId="179" fontId="34" fillId="3" borderId="3" xfId="0" applyNumberFormat="1" applyFont="1" applyFill="1" applyBorder="1" applyAlignment="1">
      <alignment horizontal="right"/>
    </xf>
    <xf numFmtId="179" fontId="34" fillId="3" borderId="4" xfId="0" applyNumberFormat="1" applyFont="1" applyFill="1" applyBorder="1" applyAlignment="1">
      <alignment horizontal="right"/>
    </xf>
    <xf numFmtId="179" fontId="34" fillId="0" borderId="4" xfId="0" applyNumberFormat="1" applyFont="1" applyBorder="1" applyAlignment="1">
      <alignment horizontal="right"/>
    </xf>
    <xf numFmtId="0" fontId="34" fillId="0" borderId="13" xfId="0" applyFont="1" applyBorder="1" applyAlignment="1">
      <alignment vertical="center"/>
    </xf>
    <xf numFmtId="171" fontId="37" fillId="0" borderId="16" xfId="0" applyNumberFormat="1" applyFont="1" applyBorder="1" applyAlignment="1">
      <alignment horizontal="right" vertical="center"/>
    </xf>
    <xf numFmtId="179" fontId="48" fillId="3" borderId="3" xfId="0" applyNumberFormat="1" applyFont="1" applyFill="1" applyBorder="1" applyAlignment="1">
      <alignment horizontal="right"/>
    </xf>
    <xf numFmtId="172" fontId="29" fillId="0" borderId="0" xfId="0" applyNumberFormat="1" applyFont="1"/>
    <xf numFmtId="173" fontId="29" fillId="0" borderId="0" xfId="0" applyNumberFormat="1" applyFont="1" applyAlignment="1">
      <alignment horizontal="right"/>
    </xf>
    <xf numFmtId="173" fontId="61" fillId="0" borderId="0" xfId="2" applyNumberFormat="1" applyFont="1" applyAlignment="1">
      <alignment horizontal="right"/>
    </xf>
    <xf numFmtId="173" fontId="34" fillId="0" borderId="15" xfId="0" applyNumberFormat="1" applyFont="1" applyBorder="1" applyAlignment="1">
      <alignment horizontal="right"/>
    </xf>
    <xf numFmtId="172" fontId="34" fillId="0" borderId="16" xfId="0" applyNumberFormat="1" applyFont="1" applyBorder="1"/>
    <xf numFmtId="173" fontId="34" fillId="0" borderId="17" xfId="0" applyNumberFormat="1" applyFont="1" applyBorder="1" applyAlignment="1">
      <alignment horizontal="right"/>
    </xf>
    <xf numFmtId="172" fontId="0" fillId="0" borderId="0" xfId="0" applyNumberFormat="1"/>
    <xf numFmtId="0" fontId="34" fillId="0" borderId="90" xfId="0" applyFont="1" applyBorder="1" applyAlignment="1">
      <alignment vertical="center"/>
    </xf>
    <xf numFmtId="173" fontId="37" fillId="0" borderId="91" xfId="0" applyNumberFormat="1" applyFont="1" applyBorder="1" applyAlignment="1">
      <alignment horizontal="right" vertical="center"/>
    </xf>
    <xf numFmtId="173" fontId="37" fillId="0" borderId="92" xfId="0" applyNumberFormat="1" applyFont="1" applyBorder="1" applyAlignment="1">
      <alignment horizontal="right" vertical="center"/>
    </xf>
    <xf numFmtId="0" fontId="34" fillId="0" borderId="3" xfId="0" applyFont="1" applyBorder="1" applyAlignment="1">
      <alignment horizontal="left" vertical="center"/>
    </xf>
    <xf numFmtId="0" fontId="34" fillId="0" borderId="96" xfId="0" applyFont="1" applyBorder="1" applyAlignment="1">
      <alignment horizontal="left" vertical="center"/>
    </xf>
    <xf numFmtId="168" fontId="37" fillId="0" borderId="96" xfId="0" applyNumberFormat="1" applyFont="1" applyBorder="1" applyAlignment="1">
      <alignment horizontal="right" vertical="center"/>
    </xf>
    <xf numFmtId="168" fontId="34" fillId="0" borderId="97" xfId="0" applyNumberFormat="1" applyFont="1" applyBorder="1" applyAlignment="1">
      <alignment horizontal="right" vertical="center"/>
    </xf>
    <xf numFmtId="0" fontId="47" fillId="6" borderId="64" xfId="0" applyFont="1" applyFill="1" applyBorder="1"/>
    <xf numFmtId="0" fontId="46" fillId="6" borderId="36" xfId="0" applyFont="1" applyFill="1" applyBorder="1"/>
    <xf numFmtId="0" fontId="46" fillId="6" borderId="65" xfId="0" applyFont="1" applyFill="1" applyBorder="1"/>
    <xf numFmtId="0" fontId="46" fillId="6" borderId="18" xfId="0" applyFont="1" applyFill="1" applyBorder="1" applyAlignment="1">
      <alignment horizontal="left" vertical="center"/>
    </xf>
    <xf numFmtId="0" fontId="46" fillId="6" borderId="18" xfId="0" applyFont="1" applyFill="1" applyBorder="1"/>
    <xf numFmtId="15" fontId="30" fillId="4" borderId="74" xfId="0" applyNumberFormat="1" applyFont="1" applyFill="1" applyBorder="1" applyAlignment="1">
      <alignment horizontal="left"/>
    </xf>
    <xf numFmtId="171" fontId="37" fillId="0" borderId="100" xfId="0" applyNumberFormat="1" applyFont="1" applyBorder="1" applyAlignment="1">
      <alignment horizontal="right" vertical="center"/>
    </xf>
    <xf numFmtId="0" fontId="34" fillId="0" borderId="93" xfId="0" applyFont="1" applyBorder="1" applyAlignment="1">
      <alignment vertical="center"/>
    </xf>
    <xf numFmtId="0" fontId="34" fillId="0" borderId="72" xfId="0" applyFont="1" applyBorder="1"/>
    <xf numFmtId="0" fontId="34" fillId="0" borderId="9" xfId="0" applyFont="1" applyBorder="1"/>
    <xf numFmtId="0" fontId="30" fillId="7" borderId="12" xfId="0" applyFont="1" applyFill="1" applyBorder="1" applyAlignment="1">
      <alignment horizontal="right" vertical="center"/>
    </xf>
    <xf numFmtId="0" fontId="29" fillId="8" borderId="5" xfId="0" applyFont="1" applyFill="1" applyBorder="1" applyAlignment="1">
      <alignment vertical="center"/>
    </xf>
    <xf numFmtId="173" fontId="33" fillId="8" borderId="3" xfId="0" applyNumberFormat="1" applyFont="1" applyFill="1" applyBorder="1" applyAlignment="1">
      <alignment horizontal="right" vertical="center"/>
    </xf>
    <xf numFmtId="173" fontId="33" fillId="8" borderId="4" xfId="0" applyNumberFormat="1" applyFont="1" applyFill="1" applyBorder="1" applyAlignment="1">
      <alignment horizontal="right" vertical="center"/>
    </xf>
    <xf numFmtId="1" fontId="33" fillId="8" borderId="4" xfId="0" applyNumberFormat="1" applyFont="1" applyFill="1" applyBorder="1" applyAlignment="1">
      <alignment horizontal="right" vertical="center"/>
    </xf>
    <xf numFmtId="0" fontId="29" fillId="8" borderId="5" xfId="0" applyFont="1" applyFill="1" applyBorder="1"/>
    <xf numFmtId="179" fontId="59" fillId="8" borderId="3" xfId="0" applyNumberFormat="1" applyFont="1" applyFill="1" applyBorder="1" applyAlignment="1">
      <alignment horizontal="right"/>
    </xf>
    <xf numFmtId="179" fontId="29" fillId="8" borderId="3" xfId="0" applyNumberFormat="1" applyFont="1" applyFill="1" applyBorder="1" applyAlignment="1">
      <alignment horizontal="right"/>
    </xf>
    <xf numFmtId="179" fontId="29" fillId="8" borderId="4" xfId="0" applyNumberFormat="1" applyFont="1" applyFill="1" applyBorder="1" applyAlignment="1">
      <alignment horizontal="right"/>
    </xf>
    <xf numFmtId="0" fontId="59" fillId="5" borderId="9" xfId="0" applyFont="1" applyFill="1" applyBorder="1" applyAlignment="1">
      <alignment vertical="center"/>
    </xf>
    <xf numFmtId="173" fontId="29" fillId="8" borderId="17" xfId="0" applyNumberFormat="1" applyFont="1" applyFill="1" applyBorder="1" applyAlignment="1">
      <alignment horizontal="right"/>
    </xf>
    <xf numFmtId="173" fontId="29" fillId="8" borderId="15" xfId="0" applyNumberFormat="1" applyFont="1" applyFill="1" applyBorder="1" applyAlignment="1">
      <alignment horizontal="right"/>
    </xf>
    <xf numFmtId="172" fontId="29" fillId="8" borderId="16" xfId="0" applyNumberFormat="1" applyFont="1" applyFill="1" applyBorder="1"/>
    <xf numFmtId="171" fontId="33" fillId="8" borderId="3" xfId="0" applyNumberFormat="1" applyFont="1" applyFill="1" applyBorder="1" applyAlignment="1">
      <alignment horizontal="right" vertical="center"/>
    </xf>
    <xf numFmtId="171" fontId="33" fillId="8" borderId="4" xfId="0" applyNumberFormat="1" applyFont="1" applyFill="1" applyBorder="1" applyAlignment="1">
      <alignment horizontal="right" vertical="center"/>
    </xf>
    <xf numFmtId="0" fontId="29" fillId="8" borderId="88" xfId="0" applyFont="1" applyFill="1" applyBorder="1" applyAlignment="1">
      <alignment vertical="center"/>
    </xf>
    <xf numFmtId="173" fontId="33" fillId="8" borderId="48" xfId="0" applyNumberFormat="1" applyFont="1" applyFill="1" applyBorder="1" applyAlignment="1">
      <alignment horizontal="right" vertical="center"/>
    </xf>
    <xf numFmtId="173" fontId="33" fillId="8" borderId="89" xfId="0" applyNumberFormat="1" applyFont="1" applyFill="1" applyBorder="1" applyAlignment="1">
      <alignment horizontal="right" vertical="center"/>
    </xf>
    <xf numFmtId="168" fontId="33" fillId="8" borderId="3" xfId="0" applyNumberFormat="1" applyFont="1" applyFill="1" applyBorder="1" applyAlignment="1">
      <alignment horizontal="right" vertical="center"/>
    </xf>
    <xf numFmtId="168" fontId="33" fillId="8" borderId="12" xfId="0" applyNumberFormat="1" applyFont="1" applyFill="1" applyBorder="1" applyAlignment="1">
      <alignment horizontal="right" vertical="center"/>
    </xf>
    <xf numFmtId="0" fontId="4" fillId="5" borderId="96" xfId="0" applyFont="1" applyFill="1" applyBorder="1" applyAlignment="1">
      <alignment horizontal="right"/>
    </xf>
    <xf numFmtId="0" fontId="4" fillId="5" borderId="97" xfId="0" applyFont="1" applyFill="1" applyBorder="1" applyAlignment="1">
      <alignment horizontal="right"/>
    </xf>
    <xf numFmtId="0" fontId="29" fillId="8" borderId="5" xfId="0" applyFont="1" applyFill="1" applyBorder="1" applyAlignment="1">
      <alignment horizontal="left" vertical="center"/>
    </xf>
    <xf numFmtId="3" fontId="33" fillId="8" borderId="3" xfId="0" applyNumberFormat="1" applyFont="1" applyFill="1" applyBorder="1" applyAlignment="1">
      <alignment horizontal="right" vertical="center"/>
    </xf>
    <xf numFmtId="3" fontId="33" fillId="8" borderId="12" xfId="0" applyNumberFormat="1" applyFont="1" applyFill="1" applyBorder="1" applyAlignment="1">
      <alignment horizontal="right" vertical="center"/>
    </xf>
    <xf numFmtId="178" fontId="34" fillId="0" borderId="0" xfId="0" applyNumberFormat="1" applyFont="1" applyAlignment="1">
      <alignment horizontal="right" vertical="center"/>
    </xf>
    <xf numFmtId="178" fontId="34" fillId="0" borderId="35" xfId="0" applyNumberFormat="1" applyFont="1" applyBorder="1" applyAlignment="1">
      <alignment horizontal="right" vertical="center"/>
    </xf>
    <xf numFmtId="0" fontId="34" fillId="3" borderId="22" xfId="0" applyFont="1" applyFill="1" applyBorder="1"/>
    <xf numFmtId="168" fontId="34" fillId="3" borderId="23" xfId="0" applyNumberFormat="1" applyFont="1" applyFill="1" applyBorder="1" applyAlignment="1">
      <alignment horizontal="right"/>
    </xf>
    <xf numFmtId="168" fontId="34" fillId="3" borderId="24" xfId="0" applyNumberFormat="1" applyFont="1" applyFill="1" applyBorder="1" applyAlignment="1">
      <alignment horizontal="right"/>
    </xf>
    <xf numFmtId="178" fontId="34" fillId="0" borderId="44" xfId="0" applyNumberFormat="1" applyFont="1" applyBorder="1" applyAlignment="1">
      <alignment horizontal="right" vertical="center"/>
    </xf>
    <xf numFmtId="178" fontId="34" fillId="0" borderId="77" xfId="0" applyNumberFormat="1" applyFont="1" applyBorder="1" applyAlignment="1">
      <alignment horizontal="right" vertical="center"/>
    </xf>
    <xf numFmtId="0" fontId="34" fillId="6" borderId="87" xfId="0" applyFont="1" applyFill="1" applyBorder="1"/>
    <xf numFmtId="179" fontId="34" fillId="6" borderId="85" xfId="0" applyNumberFormat="1" applyFont="1" applyFill="1" applyBorder="1" applyAlignment="1">
      <alignment horizontal="right"/>
    </xf>
    <xf numFmtId="179" fontId="34" fillId="6" borderId="86" xfId="0" applyNumberFormat="1" applyFont="1" applyFill="1" applyBorder="1" applyAlignment="1">
      <alignment horizontal="right"/>
    </xf>
    <xf numFmtId="0" fontId="3" fillId="0" borderId="0" xfId="0" applyFont="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30" fillId="4" borderId="83" xfId="0" applyFont="1" applyFill="1" applyBorder="1"/>
    <xf numFmtId="177" fontId="34" fillId="0" borderId="44" xfId="0" applyNumberFormat="1" applyFont="1" applyBorder="1" applyAlignment="1">
      <alignment horizontal="right" vertical="center"/>
    </xf>
    <xf numFmtId="177" fontId="34" fillId="0" borderId="77" xfId="0" applyNumberFormat="1" applyFont="1" applyBorder="1" applyAlignment="1">
      <alignment horizontal="right" vertical="center"/>
    </xf>
    <xf numFmtId="179" fontId="34" fillId="0" borderId="44" xfId="0" applyNumberFormat="1" applyFont="1" applyBorder="1" applyAlignment="1">
      <alignment horizontal="right" vertical="center"/>
    </xf>
    <xf numFmtId="179" fontId="34" fillId="0" borderId="77" xfId="0" applyNumberFormat="1" applyFont="1" applyBorder="1" applyAlignment="1">
      <alignment horizontal="right" vertical="center"/>
    </xf>
    <xf numFmtId="0" fontId="3" fillId="0" borderId="17" xfId="0" applyFont="1" applyBorder="1" applyAlignment="1">
      <alignment horizontal="left" vertical="top"/>
    </xf>
    <xf numFmtId="0" fontId="3" fillId="0" borderId="15" xfId="0" applyFont="1" applyBorder="1" applyAlignment="1">
      <alignment horizontal="left" vertical="top"/>
    </xf>
    <xf numFmtId="0" fontId="3" fillId="0" borderId="18" xfId="0" applyFont="1" applyBorder="1" applyAlignment="1">
      <alignment horizontal="left" vertical="top"/>
    </xf>
    <xf numFmtId="0" fontId="3" fillId="0" borderId="62" xfId="0" applyFont="1" applyBorder="1" applyAlignment="1">
      <alignment horizontal="left" vertical="top"/>
    </xf>
    <xf numFmtId="0" fontId="3" fillId="0" borderId="44" xfId="0" applyFont="1" applyBorder="1" applyAlignment="1">
      <alignment horizontal="left" vertical="top"/>
    </xf>
    <xf numFmtId="0" fontId="3" fillId="0" borderId="66" xfId="0" applyFont="1" applyBorder="1" applyAlignment="1">
      <alignment horizontal="left" vertical="top"/>
    </xf>
    <xf numFmtId="0" fontId="3" fillId="0" borderId="43" xfId="0" applyFont="1" applyBorder="1" applyAlignment="1">
      <alignment horizontal="left" vertical="top"/>
    </xf>
    <xf numFmtId="0" fontId="69" fillId="3" borderId="0" xfId="5" applyFont="1" applyFill="1" applyBorder="1" applyAlignment="1">
      <alignment horizontal="left" vertical="center" wrapText="1"/>
    </xf>
    <xf numFmtId="0" fontId="68" fillId="0" borderId="0" xfId="0" applyFont="1" applyAlignment="1">
      <alignment horizontal="left" vertical="top"/>
    </xf>
    <xf numFmtId="0" fontId="37" fillId="0" borderId="0" xfId="0" applyFont="1" applyAlignment="1">
      <alignment horizontal="left"/>
    </xf>
    <xf numFmtId="169" fontId="4" fillId="0" borderId="0" xfId="2" applyNumberFormat="1" applyFont="1" applyBorder="1" applyAlignment="1">
      <alignment horizontal="right"/>
    </xf>
    <xf numFmtId="169" fontId="5" fillId="5" borderId="0" xfId="2" applyNumberFormat="1" applyFont="1" applyFill="1" applyBorder="1" applyAlignment="1">
      <alignment horizontal="right"/>
    </xf>
    <xf numFmtId="169" fontId="5" fillId="0" borderId="0" xfId="2" applyNumberFormat="1" applyFont="1" applyFill="1" applyBorder="1" applyAlignment="1">
      <alignment horizontal="right"/>
    </xf>
    <xf numFmtId="171" fontId="33" fillId="0" borderId="0" xfId="0" applyNumberFormat="1" applyFont="1" applyAlignment="1">
      <alignment horizontal="right" vertical="center"/>
    </xf>
    <xf numFmtId="0" fontId="30" fillId="5" borderId="3" xfId="0" applyFont="1" applyFill="1" applyBorder="1" applyAlignment="1">
      <alignment horizontal="right" vertical="center"/>
    </xf>
    <xf numFmtId="0" fontId="30" fillId="5" borderId="4" xfId="0" applyFont="1" applyFill="1" applyBorder="1" applyAlignment="1">
      <alignment horizontal="right" vertical="center"/>
    </xf>
    <xf numFmtId="0" fontId="35" fillId="5" borderId="3" xfId="0" applyFont="1" applyFill="1" applyBorder="1" applyAlignment="1">
      <alignment horizontal="right" vertical="center"/>
    </xf>
    <xf numFmtId="0" fontId="35" fillId="5" borderId="4" xfId="0" applyFont="1" applyFill="1" applyBorder="1" applyAlignment="1">
      <alignment horizontal="right" vertical="center"/>
    </xf>
    <xf numFmtId="168" fontId="34" fillId="0" borderId="10" xfId="0" applyNumberFormat="1" applyFont="1" applyBorder="1" applyAlignment="1">
      <alignment horizontal="right" vertical="center"/>
    </xf>
    <xf numFmtId="168" fontId="34" fillId="0" borderId="11" xfId="0" applyNumberFormat="1" applyFont="1" applyBorder="1" applyAlignment="1">
      <alignment horizontal="right" vertical="center"/>
    </xf>
    <xf numFmtId="0" fontId="35" fillId="5" borderId="23" xfId="0" applyFont="1" applyFill="1" applyBorder="1" applyAlignment="1">
      <alignment horizontal="right" vertical="center"/>
    </xf>
    <xf numFmtId="0" fontId="35" fillId="5" borderId="24" xfId="0" applyFont="1" applyFill="1" applyBorder="1" applyAlignment="1">
      <alignment horizontal="right" vertical="center"/>
    </xf>
    <xf numFmtId="180" fontId="34" fillId="0" borderId="3" xfId="0" applyNumberFormat="1" applyFont="1" applyBorder="1" applyAlignment="1">
      <alignment horizontal="right" vertical="center"/>
    </xf>
    <xf numFmtId="180" fontId="34" fillId="8" borderId="10" xfId="0" applyNumberFormat="1" applyFont="1" applyFill="1" applyBorder="1" applyAlignment="1">
      <alignment horizontal="right" vertical="center"/>
    </xf>
    <xf numFmtId="168" fontId="34" fillId="5" borderId="19" xfId="0" applyNumberFormat="1" applyFont="1" applyFill="1" applyBorder="1" applyAlignment="1">
      <alignment horizontal="right" vertical="center"/>
    </xf>
    <xf numFmtId="180" fontId="34" fillId="8" borderId="3" xfId="0" applyNumberFormat="1" applyFont="1" applyFill="1" applyBorder="1" applyAlignment="1">
      <alignment horizontal="right" vertical="center"/>
    </xf>
    <xf numFmtId="173" fontId="34" fillId="0" borderId="3" xfId="0" applyNumberFormat="1" applyFont="1" applyBorder="1" applyAlignment="1">
      <alignment horizontal="right" vertical="center"/>
    </xf>
    <xf numFmtId="173" fontId="34" fillId="0" borderId="4" xfId="0" applyNumberFormat="1" applyFont="1" applyBorder="1" applyAlignment="1">
      <alignment horizontal="right" vertical="center"/>
    </xf>
    <xf numFmtId="171" fontId="34" fillId="0" borderId="3" xfId="0" applyNumberFormat="1" applyFont="1" applyBorder="1" applyAlignment="1">
      <alignment horizontal="right" vertical="center"/>
    </xf>
    <xf numFmtId="171" fontId="34" fillId="0" borderId="4" xfId="0" applyNumberFormat="1" applyFont="1" applyBorder="1" applyAlignment="1">
      <alignment horizontal="right" vertical="center"/>
    </xf>
    <xf numFmtId="0" fontId="43" fillId="0" borderId="0" xfId="0" applyFont="1" applyAlignment="1">
      <alignment horizontal="right"/>
    </xf>
    <xf numFmtId="0" fontId="5" fillId="0" borderId="0" xfId="0" applyFont="1" applyAlignment="1">
      <alignment horizontal="right"/>
    </xf>
    <xf numFmtId="0" fontId="4" fillId="0" borderId="0" xfId="0" applyFont="1" applyAlignment="1">
      <alignment horizontal="right"/>
    </xf>
    <xf numFmtId="0" fontId="72" fillId="0" borderId="0" xfId="0" applyFont="1" applyAlignment="1">
      <alignment horizontal="right"/>
    </xf>
    <xf numFmtId="0" fontId="24" fillId="0" borderId="0" xfId="0" applyFont="1" applyAlignment="1">
      <alignment horizontal="right"/>
    </xf>
    <xf numFmtId="0" fontId="47" fillId="6" borderId="36" xfId="0" applyFont="1" applyFill="1" applyBorder="1" applyAlignment="1">
      <alignment horizontal="right" vertical="center"/>
    </xf>
    <xf numFmtId="0" fontId="47" fillId="6" borderId="36" xfId="0" applyFont="1" applyFill="1" applyBorder="1" applyAlignment="1">
      <alignment horizontal="right"/>
    </xf>
    <xf numFmtId="0" fontId="24" fillId="5" borderId="0" xfId="0" applyFont="1" applyFill="1" applyAlignment="1">
      <alignment horizontal="right"/>
    </xf>
    <xf numFmtId="0" fontId="13" fillId="0" borderId="0" xfId="0" applyFont="1" applyAlignment="1">
      <alignment horizontal="right"/>
    </xf>
    <xf numFmtId="0" fontId="30" fillId="4" borderId="13" xfId="0" applyFont="1" applyFill="1" applyBorder="1" applyAlignment="1">
      <alignment horizontal="right" vertical="center" textRotation="90"/>
    </xf>
    <xf numFmtId="8" fontId="34" fillId="3" borderId="17" xfId="0" applyNumberFormat="1" applyFont="1" applyFill="1" applyBorder="1" applyAlignment="1">
      <alignment horizontal="right" vertical="center"/>
    </xf>
    <xf numFmtId="8" fontId="34" fillId="0" borderId="17" xfId="0" applyNumberFormat="1" applyFont="1" applyBorder="1" applyAlignment="1">
      <alignment horizontal="right" vertical="center"/>
    </xf>
    <xf numFmtId="0" fontId="30" fillId="9" borderId="16" xfId="0" applyFont="1" applyFill="1" applyBorder="1" applyAlignment="1">
      <alignment horizontal="right" vertical="center" wrapText="1"/>
    </xf>
    <xf numFmtId="15" fontId="30" fillId="7" borderId="17" xfId="0" applyNumberFormat="1" applyFont="1" applyFill="1" applyBorder="1" applyAlignment="1">
      <alignment horizontal="right" vertical="center" wrapText="1"/>
    </xf>
    <xf numFmtId="15" fontId="30" fillId="9" borderId="17" xfId="0" applyNumberFormat="1" applyFont="1" applyFill="1" applyBorder="1" applyAlignment="1">
      <alignment horizontal="right" vertical="center" wrapText="1"/>
    </xf>
    <xf numFmtId="0" fontId="30" fillId="9" borderId="15" xfId="0" applyFont="1" applyFill="1" applyBorder="1" applyAlignment="1">
      <alignment horizontal="right" vertical="center" wrapText="1"/>
    </xf>
    <xf numFmtId="0" fontId="34" fillId="3" borderId="16" xfId="0" applyFont="1" applyFill="1" applyBorder="1" applyAlignment="1">
      <alignment horizontal="right" vertical="center" wrapText="1"/>
    </xf>
    <xf numFmtId="8" fontId="34" fillId="3" borderId="16" xfId="0" applyNumberFormat="1" applyFont="1" applyFill="1" applyBorder="1" applyAlignment="1">
      <alignment horizontal="right" vertical="center" wrapText="1"/>
    </xf>
    <xf numFmtId="8" fontId="34" fillId="0" borderId="16" xfId="0" applyNumberFormat="1" applyFont="1" applyBorder="1" applyAlignment="1">
      <alignment horizontal="right" vertical="center" wrapText="1"/>
    </xf>
    <xf numFmtId="0" fontId="34" fillId="0" borderId="16" xfId="0" applyFont="1" applyBorder="1" applyAlignment="1">
      <alignment horizontal="right" vertical="center" wrapText="1"/>
    </xf>
    <xf numFmtId="8" fontId="34" fillId="3" borderId="15" xfId="0" applyNumberFormat="1" applyFont="1" applyFill="1" applyBorder="1" applyAlignment="1">
      <alignment horizontal="right" vertical="center" wrapText="1"/>
    </xf>
    <xf numFmtId="0" fontId="34" fillId="3" borderId="15" xfId="0" applyFont="1" applyFill="1" applyBorder="1" applyAlignment="1">
      <alignment horizontal="right" vertical="center" wrapText="1"/>
    </xf>
    <xf numFmtId="0" fontId="34" fillId="0" borderId="15" xfId="0" applyFont="1" applyBorder="1" applyAlignment="1">
      <alignment horizontal="right" vertical="center" wrapText="1"/>
    </xf>
    <xf numFmtId="8" fontId="34" fillId="0" borderId="15" xfId="0" applyNumberFormat="1" applyFont="1" applyBorder="1" applyAlignment="1">
      <alignment horizontal="right" vertical="center" wrapText="1"/>
    </xf>
    <xf numFmtId="179" fontId="34" fillId="0" borderId="15" xfId="0" applyNumberFormat="1" applyFont="1" applyBorder="1" applyAlignment="1">
      <alignment horizontal="right" vertical="center"/>
    </xf>
    <xf numFmtId="0" fontId="34" fillId="0" borderId="48" xfId="0" applyFont="1" applyBorder="1" applyAlignment="1">
      <alignment horizontal="left" vertical="center"/>
    </xf>
    <xf numFmtId="0" fontId="73" fillId="0" borderId="0" xfId="0" applyFont="1"/>
    <xf numFmtId="180" fontId="34" fillId="0" borderId="4" xfId="0" applyNumberFormat="1" applyFont="1" applyBorder="1" applyAlignment="1">
      <alignment horizontal="right" vertical="center"/>
    </xf>
    <xf numFmtId="180" fontId="34" fillId="8" borderId="11" xfId="0" applyNumberFormat="1" applyFont="1" applyFill="1" applyBorder="1" applyAlignment="1">
      <alignment horizontal="right" vertical="center"/>
    </xf>
    <xf numFmtId="0" fontId="3" fillId="0" borderId="0" xfId="0" applyFont="1" applyAlignment="1">
      <alignment horizontal="right"/>
    </xf>
    <xf numFmtId="0" fontId="1" fillId="0" borderId="0" xfId="0" applyFont="1" applyAlignment="1">
      <alignment horizontal="right"/>
    </xf>
    <xf numFmtId="168" fontId="34" fillId="5" borderId="98" xfId="0" applyNumberFormat="1" applyFont="1" applyFill="1" applyBorder="1" applyAlignment="1">
      <alignment horizontal="right" vertical="center"/>
    </xf>
    <xf numFmtId="180" fontId="34" fillId="8" borderId="4" xfId="0" applyNumberFormat="1" applyFont="1" applyFill="1" applyBorder="1" applyAlignment="1">
      <alignment horizontal="right" vertical="center"/>
    </xf>
    <xf numFmtId="0" fontId="29" fillId="8" borderId="9" xfId="0" applyFont="1" applyFill="1" applyBorder="1" applyAlignment="1">
      <alignment vertical="center"/>
    </xf>
    <xf numFmtId="167" fontId="37" fillId="0" borderId="3" xfId="0" applyNumberFormat="1" applyFont="1" applyBorder="1" applyAlignment="1">
      <alignment horizontal="right" vertical="center"/>
    </xf>
    <xf numFmtId="167" fontId="37" fillId="0" borderId="4" xfId="0" applyNumberFormat="1" applyFont="1" applyBorder="1" applyAlignment="1">
      <alignment horizontal="right" vertical="center"/>
    </xf>
    <xf numFmtId="167" fontId="33" fillId="8" borderId="3" xfId="0" applyNumberFormat="1" applyFont="1" applyFill="1" applyBorder="1" applyAlignment="1">
      <alignment horizontal="right" vertical="center"/>
    </xf>
    <xf numFmtId="167" fontId="33" fillId="8" borderId="4" xfId="0" applyNumberFormat="1" applyFont="1" applyFill="1" applyBorder="1" applyAlignment="1">
      <alignment horizontal="right" vertical="center"/>
    </xf>
    <xf numFmtId="0" fontId="74" fillId="0" borderId="0" xfId="0" applyFont="1"/>
    <xf numFmtId="0" fontId="31" fillId="0" borderId="0" xfId="0" applyFont="1" applyAlignment="1">
      <alignment horizontal="right"/>
    </xf>
    <xf numFmtId="0" fontId="75" fillId="0" borderId="0" xfId="0" applyFont="1"/>
    <xf numFmtId="0" fontId="57" fillId="0" borderId="0" xfId="0" applyFont="1"/>
    <xf numFmtId="0" fontId="48" fillId="0" borderId="72" xfId="0" applyFont="1" applyBorder="1" applyAlignment="1">
      <alignment vertical="center"/>
    </xf>
    <xf numFmtId="0" fontId="29" fillId="5" borderId="18" xfId="0" applyFont="1" applyFill="1" applyBorder="1" applyAlignment="1">
      <alignment horizontal="right" vertical="center"/>
    </xf>
    <xf numFmtId="0" fontId="29" fillId="5" borderId="14" xfId="0" applyFont="1" applyFill="1" applyBorder="1" applyAlignment="1">
      <alignment horizontal="right" vertical="center" wrapText="1"/>
    </xf>
    <xf numFmtId="0" fontId="29" fillId="5" borderId="62" xfId="0" applyFont="1" applyFill="1" applyBorder="1" applyAlignment="1">
      <alignment horizontal="right" vertical="center" wrapText="1"/>
    </xf>
    <xf numFmtId="0" fontId="29" fillId="5" borderId="17" xfId="0" applyFont="1" applyFill="1" applyBorder="1" applyAlignment="1">
      <alignment horizontal="right" vertical="center"/>
    </xf>
    <xf numFmtId="0" fontId="29" fillId="5" borderId="16" xfId="0" applyFont="1" applyFill="1" applyBorder="1" applyAlignment="1">
      <alignment horizontal="right" vertical="center" wrapText="1"/>
    </xf>
    <xf numFmtId="0" fontId="29" fillId="5" borderId="15" xfId="0" applyFont="1" applyFill="1" applyBorder="1" applyAlignment="1">
      <alignment horizontal="right" vertical="center" wrapText="1"/>
    </xf>
    <xf numFmtId="8" fontId="29" fillId="5" borderId="17" xfId="0" applyNumberFormat="1" applyFont="1" applyFill="1" applyBorder="1" applyAlignment="1">
      <alignment horizontal="right" vertical="center"/>
    </xf>
    <xf numFmtId="8" fontId="29" fillId="8" borderId="17" xfId="0" applyNumberFormat="1" applyFont="1" applyFill="1" applyBorder="1" applyAlignment="1">
      <alignment horizontal="right" vertical="center"/>
    </xf>
    <xf numFmtId="0" fontId="29" fillId="8" borderId="16" xfId="0" applyFont="1" applyFill="1" applyBorder="1" applyAlignment="1">
      <alignment horizontal="right" vertical="center" wrapText="1"/>
    </xf>
    <xf numFmtId="0" fontId="29" fillId="8" borderId="15" xfId="0" applyFont="1" applyFill="1" applyBorder="1" applyAlignment="1">
      <alignment horizontal="right" vertical="center" wrapText="1"/>
    </xf>
    <xf numFmtId="0" fontId="30" fillId="7" borderId="21" xfId="0" applyFont="1" applyFill="1" applyBorder="1" applyAlignment="1">
      <alignment vertical="center"/>
    </xf>
    <xf numFmtId="0" fontId="34" fillId="0" borderId="72" xfId="0" applyFont="1" applyBorder="1" applyAlignment="1">
      <alignment vertical="center"/>
    </xf>
    <xf numFmtId="0" fontId="29" fillId="8" borderId="6" xfId="0" applyFont="1" applyFill="1" applyBorder="1" applyAlignment="1">
      <alignment vertical="center"/>
    </xf>
    <xf numFmtId="15" fontId="30" fillId="7" borderId="15" xfId="0" applyNumberFormat="1" applyFont="1" applyFill="1" applyBorder="1" applyAlignment="1">
      <alignment horizontal="right" vertical="center" wrapText="1"/>
    </xf>
    <xf numFmtId="0" fontId="29" fillId="10" borderId="62" xfId="0" applyFont="1" applyFill="1" applyBorder="1" applyAlignment="1">
      <alignment horizontal="right" vertical="center"/>
    </xf>
    <xf numFmtId="0" fontId="29" fillId="10" borderId="15" xfId="0" applyFont="1" applyFill="1" applyBorder="1" applyAlignment="1">
      <alignment horizontal="right" vertical="center"/>
    </xf>
    <xf numFmtId="8" fontId="34" fillId="0" borderId="15" xfId="0" applyNumberFormat="1" applyFont="1" applyBorder="1" applyAlignment="1">
      <alignment horizontal="right" vertical="center"/>
    </xf>
    <xf numFmtId="8" fontId="29" fillId="6" borderId="15" xfId="0" applyNumberFormat="1" applyFont="1" applyFill="1" applyBorder="1" applyAlignment="1">
      <alignment horizontal="right" vertical="center"/>
    </xf>
    <xf numFmtId="0" fontId="4" fillId="10" borderId="17" xfId="0" applyFont="1" applyFill="1" applyBorder="1"/>
    <xf numFmtId="8" fontId="3" fillId="0" borderId="17" xfId="0" applyNumberFormat="1" applyFont="1" applyBorder="1"/>
    <xf numFmtId="8" fontId="3" fillId="6" borderId="17" xfId="0" applyNumberFormat="1" applyFont="1" applyFill="1" applyBorder="1"/>
    <xf numFmtId="0" fontId="3" fillId="10" borderId="17" xfId="0" applyFont="1" applyFill="1" applyBorder="1"/>
    <xf numFmtId="0" fontId="34" fillId="10" borderId="15" xfId="0" applyFont="1" applyFill="1" applyBorder="1" applyAlignment="1">
      <alignment horizontal="right" vertical="center"/>
    </xf>
    <xf numFmtId="8" fontId="4" fillId="6" borderId="17" xfId="0" applyNumberFormat="1" applyFont="1" applyFill="1" applyBorder="1"/>
    <xf numFmtId="0" fontId="76" fillId="0" borderId="0" xfId="0" applyFont="1" applyAlignment="1">
      <alignment horizontal="right"/>
    </xf>
    <xf numFmtId="43" fontId="28" fillId="0" borderId="0" xfId="0" applyNumberFormat="1" applyFont="1" applyAlignment="1">
      <alignment horizontal="left"/>
    </xf>
    <xf numFmtId="168" fontId="34" fillId="0" borderId="23" xfId="0" applyNumberFormat="1" applyFont="1" applyBorder="1" applyAlignment="1">
      <alignment horizontal="right"/>
    </xf>
    <xf numFmtId="168" fontId="48" fillId="0" borderId="3" xfId="0" applyNumberFormat="1" applyFont="1" applyBorder="1" applyAlignment="1">
      <alignment horizontal="right"/>
    </xf>
    <xf numFmtId="0" fontId="30" fillId="4" borderId="15" xfId="0" applyFont="1" applyFill="1" applyBorder="1" applyAlignment="1">
      <alignment horizontal="right" vertical="center"/>
    </xf>
    <xf numFmtId="0" fontId="34" fillId="0" borderId="36" xfId="0" applyFont="1" applyBorder="1" applyAlignment="1">
      <alignment vertical="center"/>
    </xf>
    <xf numFmtId="0" fontId="0" fillId="0" borderId="0" xfId="0" applyAlignment="1">
      <alignment horizontal="right"/>
    </xf>
    <xf numFmtId="169" fontId="3" fillId="0" borderId="0" xfId="2" applyNumberFormat="1" applyFont="1" applyFill="1" applyBorder="1" applyAlignment="1">
      <alignment horizontal="right"/>
    </xf>
    <xf numFmtId="176" fontId="33" fillId="8" borderId="3" xfId="0" applyNumberFormat="1" applyFont="1" applyFill="1" applyBorder="1" applyAlignment="1">
      <alignment horizontal="right" vertical="center"/>
    </xf>
    <xf numFmtId="0" fontId="48" fillId="0" borderId="3" xfId="0" applyFont="1" applyBorder="1" applyAlignment="1">
      <alignment horizontal="left" vertical="center"/>
    </xf>
    <xf numFmtId="0" fontId="34" fillId="8" borderId="95" xfId="0" applyFont="1" applyFill="1" applyBorder="1" applyAlignment="1">
      <alignment horizontal="left" vertical="center"/>
    </xf>
    <xf numFmtId="0" fontId="3" fillId="0" borderId="0" xfId="0" applyFont="1" applyAlignment="1">
      <alignment horizontal="left"/>
    </xf>
    <xf numFmtId="0" fontId="34" fillId="5" borderId="19" xfId="0" applyFont="1" applyFill="1" applyBorder="1" applyAlignment="1">
      <alignment horizontal="left" vertical="center"/>
    </xf>
    <xf numFmtId="0" fontId="48" fillId="0" borderId="13" xfId="0" applyFont="1" applyBorder="1" applyAlignment="1">
      <alignment horizontal="left" vertical="center"/>
    </xf>
    <xf numFmtId="0" fontId="34" fillId="0" borderId="13" xfId="0" applyFont="1" applyBorder="1" applyAlignment="1">
      <alignment horizontal="left" vertical="center"/>
    </xf>
    <xf numFmtId="0" fontId="34" fillId="8" borderId="13" xfId="0" applyFont="1" applyFill="1" applyBorder="1" applyAlignment="1">
      <alignment horizontal="left" vertical="center"/>
    </xf>
    <xf numFmtId="0" fontId="4" fillId="5" borderId="96" xfId="0" applyFont="1" applyFill="1" applyBorder="1" applyAlignment="1">
      <alignment horizontal="left"/>
    </xf>
    <xf numFmtId="0" fontId="3" fillId="0" borderId="36" xfId="0" applyFont="1" applyBorder="1" applyAlignment="1">
      <alignment horizontal="left" vertical="top"/>
    </xf>
    <xf numFmtId="0" fontId="3" fillId="0" borderId="65" xfId="0" applyFont="1" applyBorder="1" applyAlignment="1">
      <alignment horizontal="left" vertical="top"/>
    </xf>
    <xf numFmtId="0" fontId="30" fillId="4" borderId="71" xfId="0" applyFont="1" applyFill="1" applyBorder="1" applyAlignment="1">
      <alignment vertical="center" textRotation="90"/>
    </xf>
    <xf numFmtId="174" fontId="34" fillId="0" borderId="6" xfId="0" applyNumberFormat="1" applyFont="1" applyBorder="1" applyAlignment="1">
      <alignment horizontal="left" vertical="center" wrapText="1" indent="1"/>
    </xf>
    <xf numFmtId="174" fontId="34" fillId="3" borderId="6" xfId="0" applyNumberFormat="1" applyFont="1" applyFill="1" applyBorder="1" applyAlignment="1">
      <alignment horizontal="left" vertical="center" wrapText="1" indent="1"/>
    </xf>
    <xf numFmtId="174" fontId="29" fillId="8" borderId="6" xfId="0" applyNumberFormat="1" applyFont="1" applyFill="1" applyBorder="1" applyAlignment="1">
      <alignment horizontal="left" vertical="center" wrapText="1"/>
    </xf>
    <xf numFmtId="179" fontId="29" fillId="8" borderId="3" xfId="0" applyNumberFormat="1" applyFont="1" applyFill="1" applyBorder="1" applyAlignment="1">
      <alignment horizontal="right" vertical="center"/>
    </xf>
    <xf numFmtId="179" fontId="29" fillId="8" borderId="4" xfId="0" applyNumberFormat="1" applyFont="1" applyFill="1" applyBorder="1" applyAlignment="1">
      <alignment horizontal="right" vertical="center"/>
    </xf>
    <xf numFmtId="179" fontId="29" fillId="5" borderId="3" xfId="0" applyNumberFormat="1" applyFont="1" applyFill="1" applyBorder="1" applyAlignment="1">
      <alignment horizontal="right" vertical="center"/>
    </xf>
    <xf numFmtId="179" fontId="29" fillId="5" borderId="4" xfId="0" applyNumberFormat="1" applyFont="1" applyFill="1" applyBorder="1" applyAlignment="1">
      <alignment horizontal="right" vertical="center"/>
    </xf>
    <xf numFmtId="174" fontId="29" fillId="5" borderId="6" xfId="0" applyNumberFormat="1" applyFont="1" applyFill="1" applyBorder="1" applyAlignment="1">
      <alignment horizontal="left" vertical="center" wrapText="1"/>
    </xf>
    <xf numFmtId="0" fontId="68" fillId="3" borderId="81" xfId="0" applyFont="1" applyFill="1" applyBorder="1" applyAlignment="1">
      <alignment horizontal="left" vertical="top"/>
    </xf>
    <xf numFmtId="0" fontId="29" fillId="5" borderId="6" xfId="0" applyFont="1" applyFill="1" applyBorder="1" applyAlignment="1">
      <alignment vertical="center" wrapText="1"/>
    </xf>
    <xf numFmtId="181" fontId="29" fillId="5" borderId="6" xfId="0" applyNumberFormat="1" applyFont="1" applyFill="1" applyBorder="1" applyAlignment="1">
      <alignment horizontal="left" vertical="center" wrapText="1"/>
    </xf>
    <xf numFmtId="0" fontId="29" fillId="8" borderId="6" xfId="0" applyFont="1" applyFill="1" applyBorder="1" applyAlignment="1" applyProtection="1">
      <alignment vertical="center" wrapText="1"/>
      <protection locked="0"/>
    </xf>
    <xf numFmtId="0" fontId="29" fillId="8" borderId="6" xfId="0" applyFont="1" applyFill="1" applyBorder="1" applyAlignment="1">
      <alignment vertical="center" wrapText="1"/>
    </xf>
    <xf numFmtId="183" fontId="34" fillId="0" borderId="15" xfId="0" applyNumberFormat="1" applyFont="1" applyBorder="1" applyAlignment="1">
      <alignment horizontal="right" vertical="center" wrapText="1"/>
    </xf>
    <xf numFmtId="182" fontId="29" fillId="5" borderId="15" xfId="0" applyNumberFormat="1" applyFont="1" applyFill="1" applyBorder="1"/>
    <xf numFmtId="183" fontId="29" fillId="5" borderId="15" xfId="0" applyNumberFormat="1" applyFont="1" applyFill="1" applyBorder="1"/>
    <xf numFmtId="183" fontId="34" fillId="5" borderId="15" xfId="0" applyNumberFormat="1" applyFont="1" applyFill="1" applyBorder="1" applyAlignment="1">
      <alignment horizontal="right" vertical="center" wrapText="1"/>
    </xf>
    <xf numFmtId="183" fontId="29" fillId="5" borderId="15" xfId="18" applyNumberFormat="1" applyFont="1" applyFill="1" applyBorder="1" applyAlignment="1">
      <alignment horizontal="right" vertical="center"/>
    </xf>
    <xf numFmtId="183" fontId="29" fillId="8" borderId="15" xfId="18" applyNumberFormat="1" applyFont="1" applyFill="1" applyBorder="1" applyAlignment="1">
      <alignment horizontal="right" vertical="center" wrapText="1"/>
    </xf>
    <xf numFmtId="0" fontId="34" fillId="0" borderId="6" xfId="0" quotePrefix="1" applyFont="1" applyBorder="1" applyAlignment="1">
      <alignment horizontal="left" vertical="center" wrapText="1" indent="1"/>
    </xf>
    <xf numFmtId="0" fontId="34" fillId="0" borderId="6" xfId="0" applyFont="1" applyBorder="1" applyAlignment="1">
      <alignment horizontal="left" vertical="center" wrapText="1" indent="1"/>
    </xf>
    <xf numFmtId="183" fontId="34" fillId="0" borderId="3" xfId="0" applyNumberFormat="1" applyFont="1" applyBorder="1" applyAlignment="1">
      <alignment horizontal="right" vertical="center"/>
    </xf>
    <xf numFmtId="183" fontId="29" fillId="5" borderId="3" xfId="0" applyNumberFormat="1" applyFont="1" applyFill="1" applyBorder="1" applyAlignment="1">
      <alignment horizontal="right" vertical="center"/>
    </xf>
    <xf numFmtId="183" fontId="29" fillId="8" borderId="3" xfId="0" applyNumberFormat="1" applyFont="1" applyFill="1" applyBorder="1" applyAlignment="1">
      <alignment horizontal="right" vertical="center"/>
    </xf>
    <xf numFmtId="177" fontId="29" fillId="5" borderId="3" xfId="0" applyNumberFormat="1" applyFont="1" applyFill="1" applyBorder="1" applyAlignment="1">
      <alignment horizontal="right" vertical="center"/>
    </xf>
    <xf numFmtId="177" fontId="29" fillId="8" borderId="3" xfId="0" applyNumberFormat="1" applyFont="1" applyFill="1" applyBorder="1" applyAlignment="1">
      <alignment horizontal="right" vertical="center"/>
    </xf>
    <xf numFmtId="177" fontId="29" fillId="5" borderId="4" xfId="0" applyNumberFormat="1" applyFont="1" applyFill="1" applyBorder="1" applyAlignment="1">
      <alignment horizontal="right" vertical="center"/>
    </xf>
    <xf numFmtId="177" fontId="29" fillId="8" borderId="4" xfId="0" applyNumberFormat="1" applyFont="1" applyFill="1" applyBorder="1" applyAlignment="1">
      <alignment horizontal="right" vertical="center"/>
    </xf>
    <xf numFmtId="15" fontId="30" fillId="7" borderId="109" xfId="0" applyNumberFormat="1" applyFont="1" applyFill="1" applyBorder="1" applyAlignment="1">
      <alignment horizontal="right" vertical="center" wrapText="1"/>
    </xf>
    <xf numFmtId="2" fontId="33" fillId="8" borderId="3" xfId="0" applyNumberFormat="1" applyFont="1" applyFill="1" applyBorder="1" applyAlignment="1">
      <alignment horizontal="right" vertical="center"/>
    </xf>
    <xf numFmtId="2" fontId="33" fillId="8" borderId="4" xfId="0" applyNumberFormat="1" applyFont="1" applyFill="1" applyBorder="1" applyAlignment="1">
      <alignment horizontal="right" vertical="center"/>
    </xf>
    <xf numFmtId="2" fontId="37" fillId="0" borderId="3" xfId="0" applyNumberFormat="1" applyFont="1" applyBorder="1" applyAlignment="1">
      <alignment horizontal="right" vertical="center"/>
    </xf>
    <xf numFmtId="2" fontId="37" fillId="0" borderId="4" xfId="0" applyNumberFormat="1" applyFont="1" applyBorder="1" applyAlignment="1">
      <alignment horizontal="right" vertical="center"/>
    </xf>
    <xf numFmtId="9" fontId="44" fillId="0" borderId="0" xfId="0" applyNumberFormat="1" applyFont="1" applyAlignment="1">
      <alignment horizontal="right" vertical="center" wrapText="1"/>
    </xf>
    <xf numFmtId="0" fontId="44" fillId="0" borderId="0" xfId="0" applyFont="1" applyAlignment="1">
      <alignment horizontal="right" vertical="center" wrapText="1"/>
    </xf>
    <xf numFmtId="0" fontId="44" fillId="0" borderId="0" xfId="0" applyFont="1" applyAlignment="1">
      <alignment horizontal="left" vertical="center"/>
    </xf>
    <xf numFmtId="15" fontId="48" fillId="0" borderId="0" xfId="0" applyNumberFormat="1" applyFont="1" applyAlignment="1">
      <alignment vertical="center"/>
    </xf>
    <xf numFmtId="184" fontId="34" fillId="0" borderId="3" xfId="0" applyNumberFormat="1" applyFont="1" applyBorder="1" applyAlignment="1">
      <alignment horizontal="right" vertical="center"/>
    </xf>
    <xf numFmtId="184" fontId="29" fillId="8" borderId="3" xfId="0" applyNumberFormat="1" applyFont="1" applyFill="1" applyBorder="1" applyAlignment="1">
      <alignment horizontal="right" vertical="center"/>
    </xf>
    <xf numFmtId="184" fontId="29" fillId="5" borderId="3" xfId="0" applyNumberFormat="1" applyFont="1" applyFill="1" applyBorder="1" applyAlignment="1">
      <alignment horizontal="right" vertical="center"/>
    </xf>
    <xf numFmtId="185" fontId="34" fillId="0" borderId="3" xfId="0" applyNumberFormat="1" applyFont="1" applyBorder="1" applyAlignment="1">
      <alignment horizontal="right" vertical="center"/>
    </xf>
    <xf numFmtId="185" fontId="29" fillId="8" borderId="3" xfId="0" applyNumberFormat="1" applyFont="1" applyFill="1" applyBorder="1" applyAlignment="1">
      <alignment horizontal="right" vertical="center"/>
    </xf>
    <xf numFmtId="185" fontId="29" fillId="5" borderId="3" xfId="0" applyNumberFormat="1" applyFont="1" applyFill="1" applyBorder="1" applyAlignment="1">
      <alignment horizontal="right" vertical="center"/>
    </xf>
    <xf numFmtId="186" fontId="37" fillId="0" borderId="3" xfId="0" applyNumberFormat="1" applyFont="1" applyBorder="1" applyAlignment="1">
      <alignment horizontal="right" vertical="center"/>
    </xf>
    <xf numFmtId="0" fontId="5" fillId="5" borderId="0" xfId="0" applyFont="1" applyFill="1"/>
    <xf numFmtId="0" fontId="37" fillId="0" borderId="0" xfId="0" applyFont="1" applyAlignment="1">
      <alignment horizontal="right" vertical="center"/>
    </xf>
    <xf numFmtId="0" fontId="37" fillId="0" borderId="0" xfId="0" applyFont="1"/>
    <xf numFmtId="165" fontId="3" fillId="0" borderId="0" xfId="0" applyNumberFormat="1" applyFont="1"/>
    <xf numFmtId="169" fontId="4" fillId="0" borderId="0" xfId="2" applyNumberFormat="1" applyFont="1" applyFill="1" applyBorder="1" applyAlignment="1">
      <alignment horizontal="right"/>
    </xf>
    <xf numFmtId="0" fontId="79" fillId="0" borderId="0" xfId="0" applyFont="1"/>
    <xf numFmtId="169" fontId="80" fillId="0" borderId="0" xfId="2" applyNumberFormat="1" applyFont="1" applyBorder="1" applyAlignment="1">
      <alignment horizontal="right"/>
    </xf>
    <xf numFmtId="0" fontId="81" fillId="5" borderId="0" xfId="0" applyFont="1" applyFill="1"/>
    <xf numFmtId="0" fontId="80" fillId="0" borderId="0" xfId="0" applyFont="1" applyAlignment="1">
      <alignment horizontal="left"/>
    </xf>
    <xf numFmtId="169" fontId="80" fillId="0" borderId="0" xfId="2" applyNumberFormat="1" applyFont="1" applyFill="1" applyBorder="1" applyAlignment="1">
      <alignment horizontal="right"/>
    </xf>
    <xf numFmtId="169" fontId="80" fillId="0" borderId="0" xfId="2" applyNumberFormat="1" applyFont="1" applyFill="1" applyAlignment="1">
      <alignment horizontal="left"/>
    </xf>
    <xf numFmtId="169" fontId="80" fillId="0" borderId="0" xfId="2" applyNumberFormat="1" applyFont="1" applyAlignment="1">
      <alignment horizontal="right"/>
    </xf>
    <xf numFmtId="169" fontId="80" fillId="0" borderId="0" xfId="2" applyNumberFormat="1" applyFont="1" applyBorder="1" applyAlignment="1">
      <alignment horizontal="left"/>
    </xf>
    <xf numFmtId="169" fontId="80" fillId="0" borderId="0" xfId="2" applyNumberFormat="1" applyFont="1" applyBorder="1" applyAlignment="1">
      <alignment horizontal="left" vertical="top"/>
    </xf>
    <xf numFmtId="0" fontId="82" fillId="0" borderId="0" xfId="0" applyFont="1"/>
    <xf numFmtId="0" fontId="34" fillId="0" borderId="6" xfId="0" quotePrefix="1" applyFont="1" applyBorder="1" applyAlignment="1">
      <alignment horizontal="left" vertical="center" wrapText="1" indent="3"/>
    </xf>
    <xf numFmtId="167" fontId="34" fillId="0" borderId="3" xfId="0" applyNumberFormat="1" applyFont="1" applyBorder="1" applyAlignment="1">
      <alignment horizontal="right" vertical="center"/>
    </xf>
    <xf numFmtId="167" fontId="29" fillId="8" borderId="3" xfId="0" applyNumberFormat="1" applyFont="1" applyFill="1" applyBorder="1" applyAlignment="1">
      <alignment horizontal="right" vertical="center"/>
    </xf>
    <xf numFmtId="0" fontId="29" fillId="0" borderId="6" xfId="0" applyFont="1" applyBorder="1" applyAlignment="1">
      <alignment horizontal="left" vertical="center" wrapText="1" indent="1"/>
    </xf>
    <xf numFmtId="167" fontId="29" fillId="0" borderId="3" xfId="0" applyNumberFormat="1" applyFont="1" applyBorder="1" applyAlignment="1">
      <alignment horizontal="right" vertical="center"/>
    </xf>
    <xf numFmtId="177" fontId="29" fillId="0" borderId="3" xfId="0" applyNumberFormat="1" applyFont="1" applyBorder="1" applyAlignment="1">
      <alignment horizontal="right" vertical="center"/>
    </xf>
    <xf numFmtId="183" fontId="29" fillId="0" borderId="3" xfId="0" applyNumberFormat="1" applyFont="1" applyBorder="1" applyAlignment="1">
      <alignment horizontal="right" vertical="center"/>
    </xf>
    <xf numFmtId="183" fontId="29" fillId="0" borderId="15" xfId="18" applyNumberFormat="1" applyFont="1" applyFill="1" applyBorder="1" applyAlignment="1">
      <alignment horizontal="right" vertical="center" wrapText="1"/>
    </xf>
    <xf numFmtId="179" fontId="29" fillId="0" borderId="3" xfId="0" applyNumberFormat="1" applyFont="1" applyBorder="1" applyAlignment="1">
      <alignment horizontal="right" vertical="center"/>
    </xf>
    <xf numFmtId="179" fontId="29" fillId="0" borderId="4" xfId="0" applyNumberFormat="1" applyFont="1" applyBorder="1" applyAlignment="1">
      <alignment horizontal="right" vertical="center"/>
    </xf>
    <xf numFmtId="0" fontId="29" fillId="8" borderId="3" xfId="0" applyFont="1" applyFill="1" applyBorder="1" applyAlignment="1">
      <alignment horizontal="left" vertical="center"/>
    </xf>
    <xf numFmtId="0" fontId="46" fillId="6" borderId="14" xfId="0" applyFont="1" applyFill="1" applyBorder="1"/>
    <xf numFmtId="0" fontId="30" fillId="7" borderId="6" xfId="0" applyFont="1" applyFill="1" applyBorder="1" applyAlignment="1">
      <alignment vertical="center" wrapText="1"/>
    </xf>
    <xf numFmtId="0" fontId="29" fillId="10" borderId="8" xfId="0" applyFont="1" applyFill="1" applyBorder="1" applyAlignment="1">
      <alignment vertical="center" wrapText="1"/>
    </xf>
    <xf numFmtId="0" fontId="33" fillId="10" borderId="6" xfId="0" applyFont="1" applyFill="1" applyBorder="1" applyAlignment="1">
      <alignment vertical="center" wrapText="1"/>
    </xf>
    <xf numFmtId="0" fontId="37" fillId="0" borderId="6" xfId="0" applyFont="1" applyBorder="1" applyAlignment="1">
      <alignment horizontal="left" vertical="center" wrapText="1" indent="1"/>
    </xf>
    <xf numFmtId="0" fontId="33" fillId="6" borderId="6" xfId="0" applyFont="1" applyFill="1" applyBorder="1" applyAlignment="1">
      <alignment horizontal="left" vertical="center" wrapText="1"/>
    </xf>
    <xf numFmtId="0" fontId="30" fillId="9" borderId="6" xfId="0" applyFont="1" applyFill="1" applyBorder="1" applyAlignment="1">
      <alignment vertical="center" wrapText="1"/>
    </xf>
    <xf numFmtId="0" fontId="29" fillId="5" borderId="8" xfId="0" applyFont="1" applyFill="1" applyBorder="1" applyAlignment="1">
      <alignment vertical="center" wrapText="1"/>
    </xf>
    <xf numFmtId="0" fontId="33" fillId="5" borderId="6" xfId="0" applyFont="1" applyFill="1" applyBorder="1" applyAlignment="1">
      <alignment vertical="center" wrapText="1"/>
    </xf>
    <xf numFmtId="0" fontId="37" fillId="3" borderId="6" xfId="0" applyFont="1" applyFill="1" applyBorder="1" applyAlignment="1">
      <alignment horizontal="left" vertical="center" wrapText="1" indent="1"/>
    </xf>
    <xf numFmtId="0" fontId="34" fillId="3" borderId="6" xfId="0" applyFont="1" applyFill="1" applyBorder="1" applyAlignment="1">
      <alignment horizontal="left" vertical="center" wrapText="1" indent="1"/>
    </xf>
    <xf numFmtId="0" fontId="33" fillId="8" borderId="6" xfId="0" applyFont="1" applyFill="1" applyBorder="1" applyAlignment="1">
      <alignment vertical="center" wrapText="1"/>
    </xf>
    <xf numFmtId="172" fontId="3" fillId="0" borderId="0" xfId="0" applyNumberFormat="1" applyFont="1"/>
    <xf numFmtId="44" fontId="80" fillId="0" borderId="0" xfId="10" applyFont="1" applyBorder="1" applyAlignment="1">
      <alignment horizontal="right"/>
    </xf>
    <xf numFmtId="0" fontId="83" fillId="0" borderId="0" xfId="0" applyFont="1"/>
    <xf numFmtId="0" fontId="84" fillId="0" borderId="0" xfId="0" applyFont="1"/>
    <xf numFmtId="169" fontId="80" fillId="0" borderId="0" xfId="2" applyNumberFormat="1" applyFont="1" applyFill="1" applyBorder="1" applyAlignment="1">
      <alignment horizontal="left"/>
    </xf>
    <xf numFmtId="171" fontId="37" fillId="0" borderId="23" xfId="0" applyNumberFormat="1" applyFont="1" applyBorder="1" applyAlignment="1">
      <alignment horizontal="right" vertical="center"/>
    </xf>
    <xf numFmtId="171" fontId="37" fillId="0" borderId="24" xfId="0" applyNumberFormat="1" applyFont="1" applyBorder="1" applyAlignment="1">
      <alignment horizontal="right" vertical="center"/>
    </xf>
    <xf numFmtId="0" fontId="34" fillId="0" borderId="87" xfId="0" applyFont="1" applyBorder="1" applyAlignment="1">
      <alignment vertical="center"/>
    </xf>
    <xf numFmtId="171" fontId="37" fillId="0" borderId="85" xfId="0" applyNumberFormat="1" applyFont="1" applyBorder="1" applyAlignment="1">
      <alignment horizontal="right" vertical="center"/>
    </xf>
    <xf numFmtId="171" fontId="37" fillId="0" borderId="86" xfId="0" applyNumberFormat="1" applyFont="1" applyBorder="1" applyAlignment="1">
      <alignment horizontal="right" vertical="center"/>
    </xf>
    <xf numFmtId="0" fontId="34" fillId="0" borderId="22" xfId="0" applyFont="1" applyBorder="1" applyAlignment="1">
      <alignment horizontal="left" vertical="center"/>
    </xf>
    <xf numFmtId="179" fontId="34" fillId="8" borderId="3" xfId="0" applyNumberFormat="1" applyFont="1" applyFill="1" applyBorder="1" applyAlignment="1">
      <alignment horizontal="right" vertical="center"/>
    </xf>
    <xf numFmtId="185" fontId="29" fillId="0" borderId="3" xfId="0" applyNumberFormat="1" applyFont="1" applyBorder="1" applyAlignment="1">
      <alignment horizontal="right" vertical="center"/>
    </xf>
    <xf numFmtId="179" fontId="34" fillId="5" borderId="3" xfId="0" applyNumberFormat="1" applyFont="1" applyFill="1" applyBorder="1" applyAlignment="1">
      <alignment horizontal="right" vertical="center"/>
    </xf>
    <xf numFmtId="179" fontId="34" fillId="0" borderId="39" xfId="0" applyNumberFormat="1" applyFont="1" applyBorder="1" applyAlignment="1">
      <alignment horizontal="right" vertical="center"/>
    </xf>
    <xf numFmtId="179" fontId="34" fillId="0" borderId="32" xfId="0" applyNumberFormat="1" applyFont="1" applyBorder="1" applyAlignment="1">
      <alignment horizontal="right" vertical="center"/>
    </xf>
    <xf numFmtId="179" fontId="34" fillId="0" borderId="41" xfId="0" applyNumberFormat="1" applyFont="1" applyBorder="1" applyAlignment="1">
      <alignment horizontal="right" vertical="center"/>
    </xf>
    <xf numFmtId="179" fontId="34" fillId="0" borderId="25" xfId="0" applyNumberFormat="1" applyFont="1" applyBorder="1" applyAlignment="1">
      <alignment horizontal="right" vertical="center"/>
    </xf>
    <xf numFmtId="186" fontId="33" fillId="8" borderId="3" xfId="0" applyNumberFormat="1" applyFont="1" applyFill="1" applyBorder="1" applyAlignment="1">
      <alignment horizontal="right" vertical="center"/>
    </xf>
    <xf numFmtId="15" fontId="30" fillId="4" borderId="17" xfId="0" applyNumberFormat="1" applyFont="1" applyFill="1" applyBorder="1" applyAlignment="1">
      <alignment horizontal="right" vertical="center" wrapText="1"/>
    </xf>
    <xf numFmtId="15" fontId="30" fillId="4" borderId="109" xfId="0" applyNumberFormat="1" applyFont="1" applyFill="1" applyBorder="1" applyAlignment="1">
      <alignment horizontal="right" vertical="center" wrapText="1"/>
    </xf>
    <xf numFmtId="8" fontId="3" fillId="0" borderId="17" xfId="0" applyNumberFormat="1" applyFont="1" applyBorder="1" applyAlignment="1">
      <alignment horizontal="right"/>
    </xf>
    <xf numFmtId="8" fontId="4" fillId="0" borderId="17" xfId="0" applyNumberFormat="1" applyFont="1" applyBorder="1"/>
    <xf numFmtId="173" fontId="29" fillId="8" borderId="16" xfId="0" applyNumberFormat="1" applyFont="1" applyFill="1" applyBorder="1" applyAlignment="1">
      <alignment horizontal="right"/>
    </xf>
    <xf numFmtId="173" fontId="34" fillId="0" borderId="16" xfId="0" applyNumberFormat="1" applyFont="1" applyBorder="1" applyAlignment="1">
      <alignment horizontal="right"/>
    </xf>
    <xf numFmtId="0" fontId="68" fillId="0" borderId="56" xfId="0" applyFont="1" applyBorder="1" applyAlignment="1">
      <alignment horizontal="left" vertical="top" wrapText="1"/>
    </xf>
    <xf numFmtId="0" fontId="68" fillId="0" borderId="58" xfId="0" applyFont="1" applyBorder="1" applyAlignment="1">
      <alignment horizontal="left" vertical="top" wrapText="1"/>
    </xf>
    <xf numFmtId="0" fontId="68" fillId="0" borderId="54" xfId="0" applyFont="1" applyBorder="1" applyAlignment="1">
      <alignment horizontal="left" vertical="top" wrapText="1"/>
    </xf>
    <xf numFmtId="0" fontId="68" fillId="0" borderId="61" xfId="0" applyFont="1" applyBorder="1" applyAlignment="1">
      <alignment horizontal="left" vertical="top" wrapText="1"/>
    </xf>
    <xf numFmtId="0" fontId="68" fillId="0" borderId="8" xfId="0" applyFont="1" applyBorder="1" applyAlignment="1">
      <alignment horizontal="left" vertical="top" wrapText="1"/>
    </xf>
    <xf numFmtId="168" fontId="34" fillId="0" borderId="32" xfId="0" applyNumberFormat="1" applyFont="1" applyBorder="1" applyAlignment="1">
      <alignment horizontal="right" vertical="center"/>
    </xf>
    <xf numFmtId="168" fontId="34" fillId="0" borderId="33" xfId="0" applyNumberFormat="1" applyFont="1" applyBorder="1" applyAlignment="1">
      <alignment horizontal="right" vertical="center"/>
    </xf>
    <xf numFmtId="174" fontId="1" fillId="0" borderId="0" xfId="0" applyNumberFormat="1" applyFont="1"/>
    <xf numFmtId="172" fontId="80" fillId="0" borderId="0" xfId="0" applyNumberFormat="1" applyFont="1" applyAlignment="1">
      <alignment horizontal="left"/>
    </xf>
    <xf numFmtId="168" fontId="3" fillId="0" borderId="0" xfId="2" applyNumberFormat="1" applyFont="1" applyBorder="1" applyAlignment="1">
      <alignment horizontal="right"/>
    </xf>
    <xf numFmtId="0" fontId="3" fillId="0" borderId="0" xfId="2" applyNumberFormat="1" applyFont="1" applyBorder="1" applyAlignment="1">
      <alignment horizontal="right"/>
    </xf>
    <xf numFmtId="10" fontId="80" fillId="0" borderId="0" xfId="0" applyNumberFormat="1" applyFont="1" applyAlignment="1">
      <alignment horizontal="left"/>
    </xf>
    <xf numFmtId="10" fontId="1" fillId="0" borderId="0" xfId="0" applyNumberFormat="1" applyFont="1"/>
    <xf numFmtId="165" fontId="1" fillId="0" borderId="0" xfId="0" applyNumberFormat="1" applyFont="1"/>
    <xf numFmtId="168" fontId="3" fillId="0" borderId="0" xfId="0" applyNumberFormat="1" applyFont="1" applyAlignment="1">
      <alignment horizontal="left"/>
    </xf>
    <xf numFmtId="0" fontId="58" fillId="0" borderId="0" xfId="0" applyFont="1" applyAlignment="1">
      <alignment horizontal="left"/>
    </xf>
    <xf numFmtId="0" fontId="58" fillId="0" borderId="0" xfId="0" applyFont="1"/>
    <xf numFmtId="0" fontId="46" fillId="0" borderId="0" xfId="0" applyFont="1" applyAlignment="1">
      <alignment vertical="top" wrapText="1"/>
    </xf>
    <xf numFmtId="0" fontId="46" fillId="0" borderId="0" xfId="0" applyFont="1"/>
    <xf numFmtId="0" fontId="46" fillId="6" borderId="111" xfId="0" applyFont="1" applyFill="1" applyBorder="1"/>
    <xf numFmtId="0" fontId="46" fillId="6" borderId="62" xfId="0" applyFont="1" applyFill="1" applyBorder="1"/>
    <xf numFmtId="0" fontId="46" fillId="6" borderId="81" xfId="0" applyFont="1" applyFill="1" applyBorder="1"/>
    <xf numFmtId="0" fontId="46" fillId="6" borderId="89" xfId="0" applyFont="1" applyFill="1" applyBorder="1"/>
    <xf numFmtId="0" fontId="46" fillId="0" borderId="68" xfId="0" applyFont="1" applyBorder="1"/>
    <xf numFmtId="0" fontId="46" fillId="0" borderId="68" xfId="0" applyFont="1" applyBorder="1" applyAlignment="1">
      <alignment vertical="top" wrapText="1"/>
    </xf>
    <xf numFmtId="0" fontId="0" fillId="0" borderId="0" xfId="0" applyAlignment="1">
      <alignment horizontal="left" vertical="center" wrapText="1"/>
    </xf>
    <xf numFmtId="0" fontId="34" fillId="0" borderId="5" xfId="0" applyFont="1" applyBorder="1" applyAlignment="1">
      <alignment horizontal="left" vertical="center" wrapText="1"/>
    </xf>
    <xf numFmtId="0" fontId="35" fillId="4" borderId="21" xfId="0" applyFont="1" applyFill="1" applyBorder="1" applyAlignment="1">
      <alignment textRotation="90"/>
    </xf>
    <xf numFmtId="0" fontId="34" fillId="0" borderId="22" xfId="0" applyFont="1" applyBorder="1" applyAlignment="1">
      <alignment horizontal="left" vertical="center" wrapText="1"/>
    </xf>
    <xf numFmtId="0" fontId="29" fillId="8" borderId="76" xfId="0" applyFont="1" applyFill="1" applyBorder="1" applyAlignment="1">
      <alignment vertical="center"/>
    </xf>
    <xf numFmtId="171" fontId="33" fillId="8" borderId="44" xfId="0" applyNumberFormat="1" applyFont="1" applyFill="1" applyBorder="1" applyAlignment="1">
      <alignment horizontal="right" vertical="center"/>
    </xf>
    <xf numFmtId="171" fontId="33" fillId="8" borderId="77" xfId="0" applyNumberFormat="1" applyFont="1" applyFill="1" applyBorder="1" applyAlignment="1">
      <alignment horizontal="right" vertical="center"/>
    </xf>
    <xf numFmtId="0" fontId="57" fillId="0" borderId="0" xfId="0" applyFont="1" applyAlignment="1">
      <alignment horizontal="left"/>
    </xf>
    <xf numFmtId="0" fontId="67" fillId="0" borderId="0" xfId="0" applyFont="1"/>
    <xf numFmtId="0" fontId="40" fillId="0" borderId="0" xfId="0" applyFont="1" applyAlignment="1">
      <alignment horizontal="left"/>
    </xf>
    <xf numFmtId="0" fontId="64" fillId="0" borderId="0" xfId="0" applyFont="1" applyAlignment="1">
      <alignment vertical="top" wrapText="1"/>
    </xf>
    <xf numFmtId="0" fontId="42" fillId="0" borderId="0" xfId="0" applyFont="1" applyAlignment="1">
      <alignment horizontal="left" vertical="top"/>
    </xf>
    <xf numFmtId="0" fontId="78" fillId="0" borderId="0" xfId="0" applyFont="1"/>
    <xf numFmtId="0" fontId="68" fillId="0" borderId="0" xfId="0" applyFont="1" applyAlignment="1">
      <alignment horizontal="left" vertical="top" wrapText="1"/>
    </xf>
    <xf numFmtId="0" fontId="87" fillId="6" borderId="0" xfId="0" applyFont="1" applyFill="1"/>
    <xf numFmtId="0" fontId="29" fillId="8" borderId="13" xfId="0" applyFont="1" applyFill="1" applyBorder="1" applyAlignment="1">
      <alignment vertical="center"/>
    </xf>
    <xf numFmtId="171" fontId="33" fillId="8" borderId="16" xfId="0" applyNumberFormat="1" applyFont="1" applyFill="1" applyBorder="1" applyAlignment="1">
      <alignment horizontal="right" vertical="center"/>
    </xf>
    <xf numFmtId="171" fontId="33" fillId="8" borderId="17" xfId="0" applyNumberFormat="1" applyFont="1" applyFill="1" applyBorder="1" applyAlignment="1">
      <alignment horizontal="right" vertical="center"/>
    </xf>
    <xf numFmtId="171" fontId="33" fillId="8" borderId="15" xfId="0" applyNumberFormat="1" applyFont="1" applyFill="1" applyBorder="1" applyAlignment="1">
      <alignment horizontal="right" vertical="center"/>
    </xf>
    <xf numFmtId="171" fontId="37" fillId="0" borderId="17" xfId="0" applyNumberFormat="1" applyFont="1" applyBorder="1" applyAlignment="1">
      <alignment horizontal="right" vertical="center"/>
    </xf>
    <xf numFmtId="171" fontId="37" fillId="0" borderId="15" xfId="0" applyNumberFormat="1" applyFont="1" applyBorder="1" applyAlignment="1">
      <alignment horizontal="right" vertical="center"/>
    </xf>
    <xf numFmtId="176" fontId="33" fillId="8" borderId="4" xfId="0" applyNumberFormat="1" applyFont="1" applyFill="1" applyBorder="1" applyAlignment="1">
      <alignment horizontal="right" vertical="center"/>
    </xf>
    <xf numFmtId="176" fontId="37" fillId="0" borderId="0" xfId="0" applyNumberFormat="1" applyFont="1" applyAlignment="1">
      <alignment horizontal="right" vertical="center"/>
    </xf>
    <xf numFmtId="1" fontId="33" fillId="8" borderId="3" xfId="0" applyNumberFormat="1" applyFont="1" applyFill="1" applyBorder="1" applyAlignment="1">
      <alignment horizontal="right" vertical="center"/>
    </xf>
    <xf numFmtId="0" fontId="3" fillId="0" borderId="0" xfId="0" applyFont="1" applyAlignment="1">
      <alignment horizontal="left" vertical="center" wrapText="1"/>
    </xf>
    <xf numFmtId="0" fontId="28" fillId="0" borderId="0" xfId="0" applyFont="1" applyAlignment="1">
      <alignment horizontal="left" vertical="center" wrapText="1"/>
    </xf>
    <xf numFmtId="0" fontId="1" fillId="0" borderId="0" xfId="0" applyFont="1" applyAlignment="1">
      <alignment horizontal="left" vertical="center" wrapText="1"/>
    </xf>
    <xf numFmtId="0" fontId="4" fillId="5" borderId="9" xfId="0" applyFont="1" applyFill="1" applyBorder="1" applyAlignment="1">
      <alignment vertical="center"/>
    </xf>
    <xf numFmtId="169" fontId="3" fillId="0" borderId="0" xfId="2" applyNumberFormat="1" applyFont="1" applyAlignment="1">
      <alignment horizontal="left"/>
    </xf>
    <xf numFmtId="0" fontId="4" fillId="5" borderId="72" xfId="0" applyFont="1" applyFill="1" applyBorder="1" applyAlignment="1">
      <alignment vertical="center"/>
    </xf>
    <xf numFmtId="0" fontId="30" fillId="4" borderId="13" xfId="0" applyFont="1" applyFill="1" applyBorder="1" applyAlignment="1">
      <alignment vertical="center" textRotation="90"/>
    </xf>
    <xf numFmtId="0" fontId="29" fillId="5" borderId="102" xfId="0" applyFont="1" applyFill="1" applyBorder="1" applyAlignment="1">
      <alignment vertical="center"/>
    </xf>
    <xf numFmtId="0" fontId="48" fillId="0" borderId="9" xfId="0" applyFont="1" applyBorder="1" applyAlignment="1">
      <alignment vertical="center"/>
    </xf>
    <xf numFmtId="2" fontId="3" fillId="0" borderId="0" xfId="2" applyNumberFormat="1" applyFont="1" applyAlignment="1">
      <alignment horizontal="left"/>
    </xf>
    <xf numFmtId="0" fontId="35" fillId="4" borderId="71" xfId="0" applyFont="1" applyFill="1" applyBorder="1" applyAlignment="1">
      <alignment textRotation="90"/>
    </xf>
    <xf numFmtId="0" fontId="29" fillId="8" borderId="112" xfId="0" applyFont="1" applyFill="1" applyBorder="1" applyAlignment="1">
      <alignment vertical="center"/>
    </xf>
    <xf numFmtId="0" fontId="29" fillId="5" borderId="101" xfId="0" applyFont="1" applyFill="1" applyBorder="1"/>
    <xf numFmtId="0" fontId="37" fillId="5" borderId="45" xfId="0" applyFont="1" applyFill="1" applyBorder="1" applyAlignment="1">
      <alignment horizontal="right"/>
    </xf>
    <xf numFmtId="0" fontId="37" fillId="5" borderId="46" xfId="0" applyFont="1" applyFill="1" applyBorder="1" applyAlignment="1">
      <alignment horizontal="right"/>
    </xf>
    <xf numFmtId="0" fontId="44" fillId="0" borderId="0" xfId="0" applyFont="1" applyAlignment="1">
      <alignment vertical="top"/>
    </xf>
    <xf numFmtId="0" fontId="35" fillId="4" borderId="9" xfId="0" applyFont="1" applyFill="1" applyBorder="1" applyAlignment="1">
      <alignment textRotation="90"/>
    </xf>
    <xf numFmtId="0" fontId="29" fillId="8" borderId="71" xfId="0" applyFont="1" applyFill="1" applyBorder="1"/>
    <xf numFmtId="0" fontId="33" fillId="8" borderId="1" xfId="0" applyFont="1" applyFill="1" applyBorder="1" applyAlignment="1">
      <alignment horizontal="right"/>
    </xf>
    <xf numFmtId="0" fontId="33" fillId="8" borderId="2" xfId="0" applyFont="1" applyFill="1" applyBorder="1" applyAlignment="1">
      <alignment horizontal="right"/>
    </xf>
    <xf numFmtId="0" fontId="30" fillId="4" borderId="1" xfId="0" applyFont="1" applyFill="1" applyBorder="1" applyAlignment="1">
      <alignment horizontal="right"/>
    </xf>
    <xf numFmtId="0" fontId="30" fillId="4" borderId="2" xfId="0" applyFont="1" applyFill="1" applyBorder="1" applyAlignment="1">
      <alignment horizontal="right"/>
    </xf>
    <xf numFmtId="167" fontId="29" fillId="5" borderId="3" xfId="0" applyNumberFormat="1" applyFont="1" applyFill="1" applyBorder="1" applyAlignment="1">
      <alignment horizontal="right" vertical="center"/>
    </xf>
    <xf numFmtId="0" fontId="30" fillId="4" borderId="69" xfId="0" applyFont="1" applyFill="1" applyBorder="1" applyAlignment="1">
      <alignment horizontal="right"/>
    </xf>
    <xf numFmtId="0" fontId="30" fillId="4" borderId="99" xfId="0" applyFont="1" applyFill="1" applyBorder="1" applyAlignment="1">
      <alignment horizontal="right"/>
    </xf>
    <xf numFmtId="0" fontId="30" fillId="4" borderId="6" xfId="0" applyFont="1" applyFill="1" applyBorder="1"/>
    <xf numFmtId="0" fontId="30" fillId="4" borderId="17" xfId="0" applyFont="1" applyFill="1" applyBorder="1" applyAlignment="1">
      <alignment horizontal="right"/>
    </xf>
    <xf numFmtId="0" fontId="30" fillId="4" borderId="15" xfId="0" applyFont="1" applyFill="1" applyBorder="1" applyAlignment="1">
      <alignment horizontal="right"/>
    </xf>
    <xf numFmtId="168" fontId="37" fillId="0" borderId="23" xfId="0" applyNumberFormat="1" applyFont="1" applyBorder="1" applyAlignment="1">
      <alignment horizontal="right" vertical="center"/>
    </xf>
    <xf numFmtId="168" fontId="37" fillId="0" borderId="70" xfId="0" applyNumberFormat="1" applyFont="1" applyBorder="1" applyAlignment="1">
      <alignment horizontal="right" vertical="center"/>
    </xf>
    <xf numFmtId="0" fontId="29" fillId="8" borderId="107" xfId="0" applyFont="1" applyFill="1" applyBorder="1" applyAlignment="1">
      <alignment horizontal="left" vertical="center"/>
    </xf>
    <xf numFmtId="168" fontId="33" fillId="8" borderId="10" xfId="0" applyNumberFormat="1" applyFont="1" applyFill="1" applyBorder="1" applyAlignment="1">
      <alignment horizontal="right" vertical="center"/>
    </xf>
    <xf numFmtId="168" fontId="33" fillId="8" borderId="84" xfId="0" applyNumberFormat="1" applyFont="1" applyFill="1" applyBorder="1" applyAlignment="1">
      <alignment horizontal="right" vertical="center"/>
    </xf>
    <xf numFmtId="0" fontId="4" fillId="5" borderId="103" xfId="0" applyFont="1" applyFill="1" applyBorder="1"/>
    <xf numFmtId="0" fontId="68" fillId="0" borderId="14" xfId="0" applyFont="1" applyBorder="1" applyAlignment="1">
      <alignment horizontal="left" vertical="top" wrapText="1"/>
    </xf>
    <xf numFmtId="0" fontId="68" fillId="0" borderId="18" xfId="0" applyFont="1" applyBorder="1" applyAlignment="1">
      <alignment horizontal="left" vertical="top" wrapText="1"/>
    </xf>
    <xf numFmtId="0" fontId="68" fillId="0" borderId="60" xfId="0" applyFont="1" applyBorder="1" applyAlignment="1">
      <alignment horizontal="left" vertical="top" wrapText="1"/>
    </xf>
    <xf numFmtId="0" fontId="30" fillId="4" borderId="6" xfId="0" applyFont="1" applyFill="1" applyBorder="1" applyAlignment="1">
      <alignment horizontal="left" wrapText="1"/>
    </xf>
    <xf numFmtId="0" fontId="68" fillId="0" borderId="6" xfId="0" applyFont="1" applyBorder="1" applyAlignment="1">
      <alignment horizontal="left" vertical="top" wrapText="1"/>
    </xf>
    <xf numFmtId="0" fontId="68" fillId="3" borderId="8" xfId="0" applyFont="1" applyFill="1" applyBorder="1" applyAlignment="1">
      <alignment horizontal="left" vertical="top" wrapText="1"/>
    </xf>
    <xf numFmtId="0" fontId="68" fillId="3" borderId="6" xfId="0" applyFont="1" applyFill="1" applyBorder="1" applyAlignment="1">
      <alignment horizontal="left" vertical="top" wrapText="1"/>
    </xf>
    <xf numFmtId="0" fontId="68" fillId="0" borderId="43" xfId="0" applyFont="1" applyBorder="1" applyAlignment="1">
      <alignment horizontal="left" vertical="top" wrapText="1"/>
    </xf>
    <xf numFmtId="0" fontId="68" fillId="0" borderId="44" xfId="0" applyFont="1" applyBorder="1" applyAlignment="1">
      <alignment horizontal="left" vertical="top" wrapText="1"/>
    </xf>
    <xf numFmtId="0" fontId="68" fillId="0" borderId="110" xfId="0" applyFont="1" applyBorder="1" applyAlignment="1">
      <alignment horizontal="left" vertical="top" wrapText="1"/>
    </xf>
    <xf numFmtId="0" fontId="68" fillId="3" borderId="42" xfId="0" applyFont="1" applyFill="1" applyBorder="1" applyAlignment="1">
      <alignment horizontal="left" vertical="top" wrapText="1"/>
    </xf>
    <xf numFmtId="0" fontId="68" fillId="3" borderId="55" xfId="0" applyFont="1" applyFill="1" applyBorder="1" applyAlignment="1">
      <alignment horizontal="left" vertical="top" wrapText="1"/>
    </xf>
    <xf numFmtId="0" fontId="68" fillId="3" borderId="57" xfId="0" applyFont="1" applyFill="1" applyBorder="1" applyAlignment="1">
      <alignment horizontal="left" vertical="top" wrapText="1"/>
    </xf>
    <xf numFmtId="0" fontId="68" fillId="3" borderId="59" xfId="0" applyFont="1" applyFill="1" applyBorder="1" applyAlignment="1">
      <alignment horizontal="left" vertical="top" wrapText="1"/>
    </xf>
    <xf numFmtId="0" fontId="68" fillId="0" borderId="42" xfId="0" applyFont="1" applyBorder="1" applyAlignment="1">
      <alignment horizontal="left" vertical="top" wrapText="1"/>
    </xf>
    <xf numFmtId="0" fontId="42" fillId="5" borderId="0" xfId="0" applyFont="1" applyFill="1" applyAlignment="1">
      <alignment wrapText="1"/>
    </xf>
    <xf numFmtId="0" fontId="30" fillId="4" borderId="52" xfId="0" applyFont="1" applyFill="1" applyBorder="1" applyAlignment="1">
      <alignment horizontal="left" wrapText="1"/>
    </xf>
    <xf numFmtId="0" fontId="30" fillId="4" borderId="53" xfId="0" applyFont="1" applyFill="1" applyBorder="1" applyAlignment="1">
      <alignment horizontal="left" wrapText="1"/>
    </xf>
    <xf numFmtId="0" fontId="42" fillId="0" borderId="0" xfId="0" applyFont="1" applyAlignment="1">
      <alignment wrapText="1"/>
    </xf>
    <xf numFmtId="0" fontId="65" fillId="0" borderId="0" xfId="5" applyFont="1" applyAlignment="1">
      <alignment wrapText="1"/>
    </xf>
    <xf numFmtId="0" fontId="68" fillId="0" borderId="16" xfId="0" applyFont="1" applyBorder="1" applyAlignment="1">
      <alignment horizontal="left" vertical="top" wrapText="1"/>
    </xf>
    <xf numFmtId="0" fontId="68" fillId="0" borderId="17" xfId="0" applyFont="1" applyBorder="1" applyAlignment="1">
      <alignment horizontal="left" vertical="top" wrapText="1"/>
    </xf>
    <xf numFmtId="0" fontId="68" fillId="0" borderId="15" xfId="0" applyFont="1" applyBorder="1" applyAlignment="1">
      <alignment horizontal="left" vertical="top" wrapText="1"/>
    </xf>
    <xf numFmtId="0" fontId="16" fillId="0" borderId="7" xfId="5" applyBorder="1" applyAlignment="1">
      <alignment horizontal="left" vertical="center" wrapText="1"/>
    </xf>
    <xf numFmtId="0" fontId="16" fillId="0" borderId="63" xfId="5" applyBorder="1" applyAlignment="1">
      <alignment horizontal="left" vertical="center" wrapText="1"/>
    </xf>
    <xf numFmtId="0" fontId="16" fillId="0" borderId="67" xfId="5" applyBorder="1" applyAlignment="1">
      <alignment horizontal="left" vertical="center" wrapText="1"/>
    </xf>
    <xf numFmtId="0" fontId="16" fillId="0" borderId="106" xfId="5" applyBorder="1" applyAlignment="1">
      <alignment horizontal="left" vertical="center" wrapText="1"/>
    </xf>
    <xf numFmtId="0" fontId="16" fillId="0" borderId="8" xfId="5" applyBorder="1" applyAlignment="1">
      <alignment horizontal="left" vertical="center" wrapText="1"/>
    </xf>
    <xf numFmtId="0" fontId="68" fillId="3" borderId="14" xfId="0" applyFont="1" applyFill="1" applyBorder="1" applyAlignment="1">
      <alignment horizontal="left" vertical="top"/>
    </xf>
    <xf numFmtId="0" fontId="68" fillId="3" borderId="18" xfId="0" applyFont="1" applyFill="1" applyBorder="1" applyAlignment="1">
      <alignment horizontal="left" vertical="top"/>
    </xf>
    <xf numFmtId="0" fontId="68" fillId="3" borderId="62" xfId="0" applyFont="1" applyFill="1" applyBorder="1" applyAlignment="1">
      <alignment horizontal="left" vertical="top"/>
    </xf>
    <xf numFmtId="0" fontId="69" fillId="0" borderId="7" xfId="5" applyFont="1" applyBorder="1" applyAlignment="1">
      <alignment horizontal="left" vertical="center" wrapText="1"/>
    </xf>
    <xf numFmtId="0" fontId="69" fillId="0" borderId="63" xfId="5" applyFont="1" applyBorder="1" applyAlignment="1">
      <alignment horizontal="left" vertical="center" wrapText="1"/>
    </xf>
    <xf numFmtId="0" fontId="69" fillId="0" borderId="67" xfId="5" applyFont="1" applyBorder="1" applyAlignment="1">
      <alignment horizontal="left" vertical="center" wrapText="1"/>
    </xf>
    <xf numFmtId="0" fontId="69" fillId="0" borderId="8" xfId="5" applyFont="1" applyBorder="1" applyAlignment="1">
      <alignment horizontal="left" vertical="center" wrapText="1"/>
    </xf>
    <xf numFmtId="0" fontId="68" fillId="3" borderId="16" xfId="0" applyFont="1" applyFill="1" applyBorder="1" applyAlignment="1">
      <alignment horizontal="left" vertical="top"/>
    </xf>
    <xf numFmtId="0" fontId="68" fillId="3" borderId="17" xfId="0" applyFont="1" applyFill="1" applyBorder="1" applyAlignment="1">
      <alignment horizontal="left" vertical="top"/>
    </xf>
    <xf numFmtId="0" fontId="68" fillId="3" borderId="15" xfId="0" applyFont="1" applyFill="1" applyBorder="1" applyAlignment="1">
      <alignment horizontal="left" vertical="top"/>
    </xf>
    <xf numFmtId="0" fontId="68" fillId="3" borderId="44" xfId="0" applyFont="1" applyFill="1" applyBorder="1" applyAlignment="1">
      <alignment horizontal="left" vertical="top"/>
    </xf>
    <xf numFmtId="0" fontId="68" fillId="3" borderId="66" xfId="0" applyFont="1" applyFill="1" applyBorder="1" applyAlignment="1">
      <alignment horizontal="left" vertical="top"/>
    </xf>
    <xf numFmtId="0" fontId="68" fillId="0" borderId="14" xfId="0" applyFont="1" applyBorder="1" applyAlignment="1">
      <alignment horizontal="left" vertical="top"/>
    </xf>
    <xf numFmtId="0" fontId="68" fillId="0" borderId="18" xfId="0" applyFont="1" applyBorder="1" applyAlignment="1">
      <alignment horizontal="left" vertical="top"/>
    </xf>
    <xf numFmtId="0" fontId="68" fillId="0" borderId="62" xfId="0" applyFont="1" applyBorder="1" applyAlignment="1">
      <alignment horizontal="left" vertical="top"/>
    </xf>
    <xf numFmtId="0" fontId="69" fillId="3" borderId="7" xfId="5" applyFont="1" applyFill="1" applyBorder="1" applyAlignment="1">
      <alignment horizontal="left" vertical="center" wrapText="1"/>
    </xf>
    <xf numFmtId="0" fontId="69" fillId="3" borderId="63" xfId="5" applyFont="1" applyFill="1" applyBorder="1" applyAlignment="1">
      <alignment horizontal="left" vertical="center" wrapText="1"/>
    </xf>
    <xf numFmtId="0" fontId="69" fillId="3" borderId="67" xfId="5" applyFont="1" applyFill="1" applyBorder="1" applyAlignment="1">
      <alignment horizontal="left" vertical="center" wrapText="1"/>
    </xf>
    <xf numFmtId="0" fontId="68" fillId="3" borderId="43" xfId="0" applyFont="1" applyFill="1" applyBorder="1" applyAlignment="1">
      <alignment horizontal="left" vertical="top"/>
    </xf>
    <xf numFmtId="0" fontId="68" fillId="0" borderId="16" xfId="0" applyFont="1" applyBorder="1" applyAlignment="1">
      <alignment horizontal="left" vertical="top"/>
    </xf>
    <xf numFmtId="0" fontId="68" fillId="0" borderId="17" xfId="0" applyFont="1" applyBorder="1" applyAlignment="1">
      <alignment horizontal="left" vertical="top"/>
    </xf>
    <xf numFmtId="0" fontId="68" fillId="0" borderId="15" xfId="0" applyFont="1" applyBorder="1" applyAlignment="1">
      <alignment horizontal="left" vertical="top"/>
    </xf>
    <xf numFmtId="0" fontId="69" fillId="3" borderId="8" xfId="5" applyFont="1" applyFill="1" applyBorder="1" applyAlignment="1">
      <alignment horizontal="left" vertical="center" wrapText="1"/>
    </xf>
    <xf numFmtId="0" fontId="68" fillId="0" borderId="43" xfId="0" applyFont="1" applyBorder="1" applyAlignment="1">
      <alignment horizontal="left" vertical="top"/>
    </xf>
    <xf numFmtId="0" fontId="68" fillId="0" borderId="44" xfId="0" applyFont="1" applyBorder="1" applyAlignment="1">
      <alignment horizontal="left" vertical="top"/>
    </xf>
    <xf numFmtId="0" fontId="68" fillId="0" borderId="66" xfId="0" applyFont="1" applyBorder="1" applyAlignment="1">
      <alignment horizontal="left" vertical="top"/>
    </xf>
    <xf numFmtId="0" fontId="30" fillId="4" borderId="16" xfId="0" applyFont="1" applyFill="1" applyBorder="1" applyAlignment="1">
      <alignment horizontal="left" wrapText="1"/>
    </xf>
    <xf numFmtId="0" fontId="30" fillId="4" borderId="17" xfId="0" applyFont="1" applyFill="1" applyBorder="1" applyAlignment="1">
      <alignment horizontal="left" wrapText="1"/>
    </xf>
    <xf numFmtId="0" fontId="30" fillId="4" borderId="15" xfId="0" applyFont="1" applyFill="1" applyBorder="1" applyAlignment="1">
      <alignment horizontal="left" wrapText="1"/>
    </xf>
    <xf numFmtId="0" fontId="3" fillId="0" borderId="15"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62" xfId="0" applyFont="1" applyBorder="1" applyAlignment="1">
      <alignment horizontal="left" vertical="top"/>
    </xf>
    <xf numFmtId="0" fontId="3" fillId="0" borderId="42" xfId="0" applyFont="1" applyBorder="1" applyAlignment="1">
      <alignment horizontal="left" vertical="top"/>
    </xf>
    <xf numFmtId="0" fontId="68" fillId="0" borderId="36" xfId="0" applyFont="1" applyBorder="1" applyAlignment="1">
      <alignment horizontal="left" vertical="top"/>
    </xf>
    <xf numFmtId="0" fontId="68" fillId="0" borderId="65" xfId="0" applyFont="1" applyBorder="1" applyAlignment="1">
      <alignment horizontal="left" vertical="top"/>
    </xf>
    <xf numFmtId="0" fontId="44" fillId="0" borderId="0" xfId="0" applyFont="1" applyAlignment="1">
      <alignment horizontal="left" vertical="top" wrapText="1"/>
    </xf>
    <xf numFmtId="0" fontId="46" fillId="0" borderId="0" xfId="0" applyFont="1" applyAlignment="1">
      <alignment horizontal="left" vertical="top" wrapText="1"/>
    </xf>
    <xf numFmtId="0" fontId="46" fillId="0" borderId="0" xfId="0" applyFont="1" applyAlignment="1">
      <alignment horizontal="left" vertical="center" wrapText="1"/>
    </xf>
    <xf numFmtId="0" fontId="44" fillId="0" borderId="0" xfId="0" applyFont="1" applyAlignment="1">
      <alignment horizontal="left" vertical="center" wrapText="1"/>
    </xf>
    <xf numFmtId="0" fontId="48" fillId="0" borderId="21" xfId="0" applyFont="1" applyBorder="1" applyAlignment="1">
      <alignment horizontal="left" vertical="center"/>
    </xf>
    <xf numFmtId="0" fontId="48" fillId="0" borderId="34" xfId="0" applyFont="1" applyBorder="1" applyAlignment="1">
      <alignment horizontal="left" vertical="center"/>
    </xf>
    <xf numFmtId="0" fontId="48" fillId="0" borderId="94" xfId="0" applyFont="1" applyBorder="1" applyAlignment="1">
      <alignment horizontal="left" vertical="center"/>
    </xf>
    <xf numFmtId="0" fontId="48" fillId="0" borderId="37" xfId="0" applyFont="1" applyBorder="1" applyAlignment="1">
      <alignment horizontal="left" vertical="center"/>
    </xf>
    <xf numFmtId="0" fontId="48" fillId="0" borderId="22" xfId="0" applyFont="1" applyBorder="1" applyAlignment="1">
      <alignment horizontal="left" vertical="center"/>
    </xf>
    <xf numFmtId="0" fontId="46" fillId="6" borderId="14" xfId="0" applyFont="1" applyFill="1" applyBorder="1" applyAlignment="1">
      <alignment horizontal="left" vertical="top" wrapText="1"/>
    </xf>
    <xf numFmtId="0" fontId="46" fillId="6" borderId="18" xfId="0" applyFont="1" applyFill="1" applyBorder="1" applyAlignment="1">
      <alignment horizontal="left" vertical="top" wrapText="1"/>
    </xf>
    <xf numFmtId="0" fontId="31" fillId="9" borderId="16" xfId="0" applyFont="1" applyFill="1" applyBorder="1" applyAlignment="1">
      <alignment horizontal="center" vertical="center"/>
    </xf>
    <xf numFmtId="0" fontId="31" fillId="9" borderId="15" xfId="0" applyFont="1" applyFill="1" applyBorder="1" applyAlignment="1">
      <alignment horizontal="center" vertical="center"/>
    </xf>
    <xf numFmtId="172" fontId="44" fillId="0" borderId="0" xfId="0" applyNumberFormat="1" applyFont="1" applyAlignment="1">
      <alignment horizontal="left" vertical="center" wrapText="1"/>
    </xf>
    <xf numFmtId="0" fontId="46" fillId="6" borderId="68" xfId="0" applyFont="1" applyFill="1" applyBorder="1" applyAlignment="1">
      <alignment horizontal="left" vertical="top" wrapText="1"/>
    </xf>
    <xf numFmtId="0" fontId="46" fillId="6" borderId="0" xfId="0" applyFont="1" applyFill="1" applyAlignment="1">
      <alignment horizontal="left" vertical="top" wrapText="1"/>
    </xf>
    <xf numFmtId="0" fontId="46" fillId="6" borderId="81" xfId="0" applyFont="1" applyFill="1" applyBorder="1" applyAlignment="1">
      <alignment horizontal="left" vertical="top" wrapText="1"/>
    </xf>
    <xf numFmtId="0" fontId="46" fillId="6" borderId="62" xfId="0" applyFont="1" applyFill="1" applyBorder="1" applyAlignment="1">
      <alignment horizontal="left" vertical="top" wrapText="1"/>
    </xf>
    <xf numFmtId="0" fontId="46" fillId="0" borderId="0" xfId="0" applyFont="1" applyAlignment="1">
      <alignment horizontal="left" vertical="center"/>
    </xf>
    <xf numFmtId="0" fontId="46" fillId="0" borderId="0" xfId="0" applyFont="1" applyAlignment="1">
      <alignment horizontal="left" vertical="top"/>
    </xf>
    <xf numFmtId="0" fontId="34" fillId="0" borderId="102" xfId="0" applyFont="1" applyBorder="1" applyAlignment="1">
      <alignment horizontal="left" vertical="center"/>
    </xf>
    <xf numFmtId="0" fontId="34" fillId="0" borderId="74" xfId="0" applyFont="1" applyBorder="1" applyAlignment="1">
      <alignment horizontal="left" vertical="center"/>
    </xf>
    <xf numFmtId="0" fontId="34" fillId="0" borderId="75" xfId="0" applyFont="1" applyBorder="1" applyAlignment="1">
      <alignment horizontal="left" vertical="center"/>
    </xf>
    <xf numFmtId="0" fontId="3" fillId="0" borderId="63" xfId="0" applyFont="1" applyBorder="1" applyAlignment="1">
      <alignment horizontal="left" vertical="center"/>
    </xf>
    <xf numFmtId="0" fontId="3" fillId="0" borderId="14" xfId="0" applyFont="1" applyBorder="1" applyAlignment="1">
      <alignment horizontal="left" vertical="center"/>
    </xf>
    <xf numFmtId="0" fontId="3" fillId="0" borderId="104" xfId="0" applyFont="1" applyBorder="1" applyAlignment="1">
      <alignment horizontal="left" vertical="center"/>
    </xf>
    <xf numFmtId="0" fontId="3" fillId="0" borderId="105" xfId="0" applyFont="1" applyBorder="1" applyAlignment="1">
      <alignment horizontal="left" vertical="center"/>
    </xf>
  </cellXfs>
  <cellStyles count="19">
    <cellStyle name="Calculation" xfId="18" builtinId="22"/>
    <cellStyle name="Comma 2" xfId="6" xr:uid="{AB94D4F9-F73F-43A5-A76E-967A56F019CF}"/>
    <cellStyle name="Comma 2 2" xfId="15" xr:uid="{2E8E0EC1-B875-4A23-B4E5-BEDA761DFB15}"/>
    <cellStyle name="Comma 3" xfId="16" xr:uid="{DC7F9694-87D8-491A-9875-4B1E719E6B2E}"/>
    <cellStyle name="Comma 4" xfId="12" xr:uid="{90F2E090-7981-422F-AC3E-C6AE2ED982AD}"/>
    <cellStyle name="Currency" xfId="10" builtinId="4"/>
    <cellStyle name="Currency 2" xfId="2" xr:uid="{B50A94DA-3BC7-4F5B-B28A-B90D4A957E10}"/>
    <cellStyle name="Currency 2 2" xfId="8" xr:uid="{DD79F0C6-C5BE-46C1-BB2D-FA8625E70A7C}"/>
    <cellStyle name="Currency 2 3" xfId="9" xr:uid="{EB33AC65-0287-4BCB-A97A-5E74CD02C330}"/>
    <cellStyle name="Currency 3" xfId="3" xr:uid="{446258CB-E32E-43CD-ABBA-C259C17D23A0}"/>
    <cellStyle name="Currency 4" xfId="7" xr:uid="{579D9A2B-D5C0-430A-8527-6A0188F63FC1}"/>
    <cellStyle name="Currency 5" xfId="17" xr:uid="{2A24645C-9089-4B51-A33F-786F739798D8}"/>
    <cellStyle name="Hyperlink" xfId="5" builtinId="8"/>
    <cellStyle name="Normal" xfId="0" builtinId="0"/>
    <cellStyle name="Normal 10" xfId="13" xr:uid="{504A6583-EBCC-4A8E-8F2C-DDCDBF44F39F}"/>
    <cellStyle name="Normal 2" xfId="11" xr:uid="{6DDF38CB-8209-49C5-8219-8F8A18F2FC32}"/>
    <cellStyle name="Normal 3" xfId="14" xr:uid="{8FC36B32-7268-4696-A63E-9F36D4C4C674}"/>
    <cellStyle name="Percent" xfId="1" builtinId="5"/>
    <cellStyle name="Percent 4" xfId="4" xr:uid="{DAEA11D8-5980-42A6-AC4C-A96A82560143}"/>
  </cellStyles>
  <dxfs count="0"/>
  <tableStyles count="0" defaultTableStyle="TableStyleMedium2" defaultPivotStyle="PivotStyleLight16"/>
  <colors>
    <mruColors>
      <color rgb="FF1D437F"/>
      <color rgb="FF153A6E"/>
      <color rgb="FFE6F4F5"/>
      <color rgb="FFE9EBEB"/>
      <color rgb="FF008A96"/>
      <color rgb="FFFAF76F"/>
      <color rgb="FF002060"/>
      <color rgb="FFFFFFFF"/>
      <color rgb="FF0000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06C2E168-B38C-424C-A3A3-F51BD4628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7E49DA10-CC60-49AB-8050-B9F87F4B73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588" y="137583"/>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3" name="Picture 2">
          <a:extLst>
            <a:ext uri="{FF2B5EF4-FFF2-40B4-BE49-F238E27FC236}">
              <a16:creationId xmlns:a16="http://schemas.microsoft.com/office/drawing/2014/main" id="{D4DA2D9C-C4BB-4D12-908D-2D17DCBCA5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3" name="Picture 2">
          <a:extLst>
            <a:ext uri="{FF2B5EF4-FFF2-40B4-BE49-F238E27FC236}">
              <a16:creationId xmlns:a16="http://schemas.microsoft.com/office/drawing/2014/main" id="{955AC3BA-21CA-45F1-8E2F-1629680B4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3" name="Picture 2">
          <a:extLst>
            <a:ext uri="{FF2B5EF4-FFF2-40B4-BE49-F238E27FC236}">
              <a16:creationId xmlns:a16="http://schemas.microsoft.com/office/drawing/2014/main" id="{D9811824-A2AF-4AFE-8DF2-7A571A6AB1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E4F75628-FF82-481E-BAB3-3CDF0219AC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10" name="Picture 4">
          <a:extLst>
            <a:ext uri="{FF2B5EF4-FFF2-40B4-BE49-F238E27FC236}">
              <a16:creationId xmlns:a16="http://schemas.microsoft.com/office/drawing/2014/main" id="{D1BC832A-C868-4D07-B903-631E679F3D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7" name="Picture 4">
          <a:extLst>
            <a:ext uri="{FF2B5EF4-FFF2-40B4-BE49-F238E27FC236}">
              <a16:creationId xmlns:a16="http://schemas.microsoft.com/office/drawing/2014/main" id="{463A71BF-D12F-4411-A510-15BB283721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10" name="Picture 4">
          <a:extLst>
            <a:ext uri="{FF2B5EF4-FFF2-40B4-BE49-F238E27FC236}">
              <a16:creationId xmlns:a16="http://schemas.microsoft.com/office/drawing/2014/main" id="{E9998082-ED07-48E4-901A-7F5F64BDEE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8" name="Picture 5">
          <a:extLst>
            <a:ext uri="{FF2B5EF4-FFF2-40B4-BE49-F238E27FC236}">
              <a16:creationId xmlns:a16="http://schemas.microsoft.com/office/drawing/2014/main" id="{1CA3ECCC-40E7-4755-B1AD-EE74B0CE0E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37583"/>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F85A4B2A-15AF-442F-897E-301B855776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3" name="Picture 2">
          <a:extLst>
            <a:ext uri="{FF2B5EF4-FFF2-40B4-BE49-F238E27FC236}">
              <a16:creationId xmlns:a16="http://schemas.microsoft.com/office/drawing/2014/main" id="{3BF83491-AFBF-48F4-B016-958366CED4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78345F96-042E-407A-8976-7622B6A34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FBA6A9B4-7B1C-4102-B057-803E20EF08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588" y="137583"/>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Dept of Health">
      <a:dk1>
        <a:srgbClr val="1E1545"/>
      </a:dk1>
      <a:lt1>
        <a:srgbClr val="F1F2F2"/>
      </a:lt1>
      <a:dk2>
        <a:srgbClr val="1E1545"/>
      </a:dk2>
      <a:lt2>
        <a:srgbClr val="F1F2F2"/>
      </a:lt2>
      <a:accent1>
        <a:srgbClr val="2AB1BB"/>
      </a:accent1>
      <a:accent2>
        <a:srgbClr val="78BE43"/>
      </a:accent2>
      <a:accent3>
        <a:srgbClr val="8C5AA5"/>
      </a:accent3>
      <a:accent4>
        <a:srgbClr val="DA576C"/>
      </a:accent4>
      <a:accent5>
        <a:srgbClr val="F26A2B"/>
      </a:accent5>
      <a:accent6>
        <a:srgbClr val="97A926"/>
      </a:accent6>
      <a:hlink>
        <a:srgbClr val="2AB1BB"/>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QFS.FRAACS@health.gov.au" TargetMode="External"/><Relationship Id="rId1" Type="http://schemas.openxmlformats.org/officeDocument/2006/relationships/hyperlink" Target="https://www.health.gov.au/using-our-websites/disclaim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146B-9DF0-4BBA-9665-43D13649C869}">
  <sheetPr>
    <tabColor rgb="FF002060"/>
  </sheetPr>
  <dimension ref="A1:AC215"/>
  <sheetViews>
    <sheetView showGridLines="0" tabSelected="1" zoomScaleNormal="100" workbookViewId="0">
      <selection activeCell="B5" sqref="B5"/>
    </sheetView>
  </sheetViews>
  <sheetFormatPr defaultColWidth="0" defaultRowHeight="0" customHeight="1" zeroHeight="1" x14ac:dyDescent="0.35"/>
  <cols>
    <col min="1" max="1" width="2.81640625" customWidth="1"/>
    <col min="2" max="2" width="41.54296875" customWidth="1"/>
    <col min="3" max="14" width="8.54296875" customWidth="1"/>
    <col min="15" max="15" width="23.54296875" customWidth="1"/>
    <col min="16" max="16" width="2.81640625" customWidth="1"/>
    <col min="17" max="21" width="8.81640625" hidden="1" customWidth="1"/>
    <col min="22" max="16384" width="9.179687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I3" s="58"/>
      <c r="J3" s="58"/>
      <c r="K3" s="58"/>
      <c r="L3" s="58"/>
      <c r="M3" s="58"/>
      <c r="N3" s="58"/>
      <c r="O3" s="58"/>
      <c r="P3" s="58"/>
      <c r="Q3" s="58"/>
    </row>
    <row r="4" spans="1:17" ht="36" customHeight="1" x14ac:dyDescent="0.35">
      <c r="A4" s="58"/>
      <c r="B4" s="58"/>
      <c r="C4" s="58"/>
      <c r="D4" s="58"/>
      <c r="E4" s="58"/>
      <c r="F4" s="58"/>
      <c r="G4" s="58"/>
      <c r="I4" s="58"/>
      <c r="J4" s="58"/>
      <c r="K4" s="58"/>
      <c r="L4" s="58"/>
      <c r="M4" s="58"/>
      <c r="N4" s="58"/>
      <c r="O4" s="58"/>
      <c r="P4" s="58"/>
      <c r="Q4" s="58"/>
    </row>
    <row r="5" spans="1:17" ht="32.5" x14ac:dyDescent="0.65">
      <c r="A5" s="58"/>
      <c r="B5" s="2" t="s">
        <v>0</v>
      </c>
      <c r="C5" s="2"/>
      <c r="D5" s="2"/>
      <c r="E5" s="2"/>
      <c r="F5" s="2"/>
      <c r="G5" s="2"/>
      <c r="H5" s="2"/>
      <c r="I5" s="2"/>
      <c r="J5" s="2"/>
      <c r="K5" s="2"/>
      <c r="L5" s="2"/>
      <c r="M5" s="2"/>
      <c r="N5" s="58"/>
      <c r="O5" s="58"/>
      <c r="P5" s="58"/>
      <c r="Q5" s="58"/>
    </row>
    <row r="6" spans="1:17" ht="16" customHeight="1" x14ac:dyDescent="0.35">
      <c r="C6" s="5"/>
      <c r="D6" s="5"/>
      <c r="E6" s="5"/>
      <c r="F6" s="5"/>
      <c r="G6" s="6"/>
      <c r="H6" s="5"/>
      <c r="I6" s="11"/>
    </row>
    <row r="7" spans="1:17" ht="16" customHeight="1" x14ac:dyDescent="0.4">
      <c r="B7" s="10" t="s">
        <v>1</v>
      </c>
      <c r="C7" s="5"/>
      <c r="D7" s="5"/>
      <c r="E7" s="5"/>
      <c r="F7" s="5"/>
      <c r="G7" s="6"/>
      <c r="H7" s="5"/>
      <c r="I7" s="11"/>
    </row>
    <row r="8" spans="1:17" ht="7" customHeight="1" x14ac:dyDescent="0.4">
      <c r="B8" s="10"/>
      <c r="C8" s="5"/>
      <c r="D8" s="5"/>
      <c r="E8" s="5"/>
      <c r="F8" s="5"/>
      <c r="G8" s="6"/>
      <c r="H8" s="5"/>
      <c r="I8" s="11"/>
    </row>
    <row r="9" spans="1:17" ht="16.5" customHeight="1" x14ac:dyDescent="0.35">
      <c r="A9" s="58"/>
      <c r="B9" s="257" t="s">
        <v>2</v>
      </c>
      <c r="C9" s="257"/>
      <c r="D9" s="59"/>
      <c r="E9" s="59"/>
      <c r="F9" s="59"/>
      <c r="G9" s="59"/>
      <c r="H9" s="6"/>
      <c r="I9" s="59"/>
      <c r="J9" s="59"/>
      <c r="K9" s="60"/>
      <c r="L9" s="61"/>
      <c r="M9" s="61"/>
      <c r="N9" s="59"/>
      <c r="O9" s="59"/>
      <c r="P9" s="59"/>
      <c r="Q9" s="59"/>
    </row>
    <row r="10" spans="1:17" ht="16.5" customHeight="1" x14ac:dyDescent="0.35">
      <c r="A10" s="58"/>
      <c r="B10" s="62" t="s">
        <v>3</v>
      </c>
      <c r="C10" s="62"/>
      <c r="D10" s="62"/>
      <c r="E10" s="62"/>
      <c r="F10" s="62"/>
      <c r="G10" s="62"/>
      <c r="H10" s="62"/>
      <c r="I10" s="62"/>
      <c r="J10" s="62"/>
      <c r="K10" s="62"/>
      <c r="L10" s="62"/>
      <c r="M10" s="62"/>
      <c r="N10" s="62"/>
      <c r="O10" s="62"/>
      <c r="P10" s="62"/>
      <c r="Q10" s="59"/>
    </row>
    <row r="11" spans="1:17" ht="16.5" customHeight="1" x14ac:dyDescent="0.35">
      <c r="A11" s="58"/>
      <c r="B11" s="258" t="s">
        <v>4</v>
      </c>
      <c r="C11" s="259"/>
      <c r="D11" s="259"/>
      <c r="E11" s="259"/>
      <c r="F11" s="259"/>
      <c r="G11" s="259"/>
      <c r="H11" s="259"/>
      <c r="I11" s="259"/>
      <c r="J11" s="259"/>
      <c r="K11" s="259"/>
      <c r="L11" s="259"/>
      <c r="M11" s="259"/>
      <c r="N11" s="259"/>
      <c r="O11" s="259"/>
      <c r="P11" s="259"/>
      <c r="Q11" s="259"/>
    </row>
    <row r="12" spans="1:17" ht="4.5" customHeight="1" x14ac:dyDescent="0.35">
      <c r="A12" s="58"/>
      <c r="B12" s="59"/>
      <c r="C12" s="59"/>
      <c r="D12" s="59"/>
      <c r="E12" s="59"/>
      <c r="F12" s="59"/>
      <c r="G12" s="59"/>
      <c r="H12" s="59"/>
      <c r="I12" s="59"/>
      <c r="J12" s="59"/>
      <c r="K12" s="60"/>
      <c r="L12" s="61"/>
      <c r="M12" s="61"/>
      <c r="N12" s="59"/>
      <c r="O12" s="59"/>
      <c r="P12" s="59"/>
      <c r="Q12" s="59"/>
    </row>
    <row r="13" spans="1:17" ht="16.5" customHeight="1" x14ac:dyDescent="0.35">
      <c r="A13" s="58"/>
      <c r="B13" s="62" t="s">
        <v>5</v>
      </c>
      <c r="C13" s="62"/>
      <c r="D13" s="62"/>
      <c r="E13" s="62"/>
      <c r="F13" s="62"/>
      <c r="G13" s="62"/>
      <c r="H13" s="62"/>
      <c r="I13" s="62"/>
      <c r="J13" s="62"/>
      <c r="K13" s="62"/>
      <c r="L13" s="62"/>
      <c r="M13" s="62"/>
      <c r="N13" s="62"/>
      <c r="O13" s="62"/>
      <c r="P13" s="62"/>
      <c r="Q13" s="62"/>
    </row>
    <row r="14" spans="1:17" ht="4.5" customHeight="1" x14ac:dyDescent="0.35">
      <c r="A14" s="58"/>
      <c r="B14" s="62"/>
      <c r="C14" s="62"/>
      <c r="D14" s="62"/>
      <c r="E14" s="62"/>
      <c r="F14" s="62"/>
      <c r="G14" s="62"/>
      <c r="H14" s="62"/>
      <c r="I14" s="62"/>
      <c r="J14" s="62"/>
      <c r="K14" s="62"/>
      <c r="L14" s="62"/>
      <c r="M14" s="62"/>
      <c r="N14" s="62"/>
      <c r="O14" s="62"/>
      <c r="P14" s="62"/>
      <c r="Q14" s="62"/>
    </row>
    <row r="15" spans="1:17" ht="16.5" customHeight="1" x14ac:dyDescent="0.35">
      <c r="A15" s="58"/>
      <c r="B15" s="260" t="s">
        <v>6</v>
      </c>
      <c r="C15" s="260"/>
      <c r="D15" s="260"/>
      <c r="E15" s="260"/>
      <c r="F15" s="260"/>
      <c r="G15" s="260"/>
      <c r="H15" s="260"/>
      <c r="I15" s="260"/>
      <c r="J15" s="260"/>
      <c r="K15" s="260"/>
      <c r="L15" s="260"/>
      <c r="M15" s="260"/>
      <c r="N15" s="260"/>
      <c r="O15" s="260"/>
      <c r="P15" s="62"/>
      <c r="Q15" s="62"/>
    </row>
    <row r="16" spans="1:17" ht="12.65" customHeight="1" x14ac:dyDescent="0.35">
      <c r="A16" s="58"/>
      <c r="B16" s="260" t="s">
        <v>7</v>
      </c>
      <c r="C16" s="260"/>
      <c r="D16" s="260"/>
      <c r="E16" s="260"/>
      <c r="F16" s="260"/>
      <c r="G16" s="260"/>
      <c r="H16" s="260"/>
      <c r="I16" s="62"/>
      <c r="J16" s="62"/>
      <c r="K16" s="62"/>
      <c r="L16" s="62"/>
      <c r="M16" s="62"/>
      <c r="N16" s="62"/>
      <c r="O16" s="62"/>
      <c r="P16" s="62"/>
      <c r="Q16" s="62"/>
    </row>
    <row r="17" spans="1:17" ht="4.5" customHeight="1" x14ac:dyDescent="0.35">
      <c r="A17" s="58"/>
      <c r="B17" s="62"/>
      <c r="C17" s="62"/>
      <c r="D17" s="62"/>
      <c r="E17" s="62"/>
      <c r="F17" s="62"/>
      <c r="G17" s="62"/>
      <c r="H17" s="62"/>
      <c r="I17" s="62"/>
      <c r="J17" s="62"/>
      <c r="K17" s="62"/>
      <c r="L17" s="62"/>
      <c r="M17" s="62"/>
      <c r="N17" s="62"/>
      <c r="O17" s="62"/>
      <c r="P17" s="62"/>
      <c r="Q17" s="62"/>
    </row>
    <row r="18" spans="1:17" ht="16.5" customHeight="1" x14ac:dyDescent="0.35">
      <c r="A18" s="58"/>
      <c r="B18" s="62" t="s">
        <v>8</v>
      </c>
      <c r="C18" s="62"/>
      <c r="D18" s="6"/>
      <c r="E18" s="62"/>
      <c r="F18" s="62"/>
      <c r="G18" s="62"/>
      <c r="H18" s="62"/>
      <c r="I18" s="62"/>
      <c r="J18" s="62"/>
      <c r="K18" s="62"/>
      <c r="L18" s="62"/>
      <c r="M18" s="62"/>
      <c r="N18" s="62"/>
      <c r="O18" s="62"/>
      <c r="P18" s="62"/>
      <c r="Q18" s="62"/>
    </row>
    <row r="19" spans="1:17" ht="8.5" customHeight="1" x14ac:dyDescent="0.35">
      <c r="A19" s="58"/>
      <c r="B19" s="261"/>
      <c r="C19" s="261"/>
      <c r="D19" s="261"/>
      <c r="E19" s="261"/>
      <c r="F19" s="261"/>
      <c r="G19" s="261"/>
      <c r="H19" s="261"/>
      <c r="I19" s="261"/>
      <c r="J19" s="261"/>
      <c r="K19" s="261"/>
      <c r="L19" s="261"/>
      <c r="M19" s="261"/>
      <c r="N19" s="261"/>
      <c r="O19" s="261"/>
      <c r="P19" s="261"/>
      <c r="Q19" s="261"/>
    </row>
    <row r="20" spans="1:17" ht="16.5" customHeight="1" x14ac:dyDescent="0.35">
      <c r="A20" s="58"/>
      <c r="B20" s="257" t="s">
        <v>9</v>
      </c>
      <c r="C20" s="257"/>
      <c r="D20" s="62"/>
      <c r="E20" s="62"/>
      <c r="F20" s="62"/>
      <c r="G20" s="62"/>
      <c r="H20" s="62"/>
      <c r="I20" s="62"/>
      <c r="J20" s="62"/>
      <c r="K20" s="62"/>
      <c r="L20" s="62"/>
      <c r="M20" s="62"/>
      <c r="N20" s="62"/>
      <c r="O20" s="62"/>
      <c r="P20" s="62"/>
      <c r="Q20" s="62"/>
    </row>
    <row r="21" spans="1:17" ht="16.5" customHeight="1" x14ac:dyDescent="0.35">
      <c r="A21" s="58"/>
      <c r="B21" s="62" t="s">
        <v>10</v>
      </c>
      <c r="C21" s="62"/>
      <c r="D21" s="62"/>
      <c r="E21" s="62"/>
      <c r="F21" s="62"/>
      <c r="G21" s="62"/>
      <c r="H21" s="62"/>
      <c r="I21" s="62"/>
      <c r="J21" s="62"/>
      <c r="K21" s="62"/>
      <c r="L21" s="62"/>
      <c r="M21" s="62"/>
      <c r="N21" s="62"/>
      <c r="O21" s="62"/>
      <c r="P21" s="62"/>
      <c r="Q21" s="62"/>
    </row>
    <row r="22" spans="1:17" ht="8.5" customHeight="1" x14ac:dyDescent="0.35">
      <c r="A22" s="58"/>
      <c r="B22" s="62"/>
      <c r="C22" s="62"/>
      <c r="D22" s="62"/>
      <c r="E22" s="62"/>
      <c r="F22" s="62"/>
      <c r="G22" s="62"/>
      <c r="H22" s="62"/>
      <c r="I22" s="62"/>
      <c r="J22" s="62"/>
      <c r="K22" s="62"/>
      <c r="L22" s="62"/>
      <c r="M22" s="62"/>
      <c r="N22" s="62"/>
      <c r="O22" s="62"/>
      <c r="P22" s="62"/>
      <c r="Q22" s="62"/>
    </row>
    <row r="23" spans="1:17" ht="16.5" customHeight="1" x14ac:dyDescent="0.35">
      <c r="A23" s="58"/>
      <c r="B23" s="628" t="s">
        <v>11</v>
      </c>
      <c r="C23" s="628"/>
      <c r="D23" s="628"/>
      <c r="E23" s="628"/>
      <c r="F23" s="628"/>
      <c r="G23" s="628"/>
      <c r="H23" s="628"/>
      <c r="I23" s="628"/>
      <c r="J23" s="628"/>
      <c r="K23" s="628"/>
      <c r="L23" s="628"/>
      <c r="M23" s="628"/>
      <c r="N23" s="628"/>
      <c r="O23" s="628"/>
      <c r="P23" s="628"/>
      <c r="Q23" s="628"/>
    </row>
    <row r="24" spans="1:17" ht="16.5" customHeight="1" x14ac:dyDescent="0.35">
      <c r="A24" s="58"/>
      <c r="B24" s="629" t="s">
        <v>12</v>
      </c>
      <c r="C24" s="628"/>
      <c r="D24" s="628"/>
      <c r="E24" s="628"/>
      <c r="F24" s="628"/>
      <c r="G24" s="628"/>
      <c r="H24" s="628"/>
      <c r="I24" s="628"/>
      <c r="J24" s="628"/>
      <c r="K24" s="628"/>
      <c r="L24" s="628"/>
      <c r="M24" s="628"/>
      <c r="N24" s="628"/>
      <c r="O24" s="628"/>
      <c r="P24" s="628"/>
      <c r="Q24" s="628"/>
    </row>
    <row r="25" spans="1:17" ht="16.5" customHeight="1" x14ac:dyDescent="0.35">
      <c r="A25" s="58"/>
      <c r="B25" s="694" t="s">
        <v>13</v>
      </c>
      <c r="C25" s="694"/>
      <c r="D25" s="694"/>
      <c r="E25" s="694"/>
      <c r="F25" s="62"/>
      <c r="G25" s="262"/>
      <c r="H25" s="262"/>
      <c r="I25" s="62"/>
      <c r="J25" s="262"/>
      <c r="K25" s="262"/>
      <c r="L25" s="262"/>
      <c r="M25" s="262"/>
      <c r="N25" s="62"/>
      <c r="O25" s="62"/>
      <c r="P25" s="62"/>
      <c r="Q25" s="62"/>
    </row>
    <row r="26" spans="1:17" ht="16.5" customHeight="1" x14ac:dyDescent="0.35">
      <c r="A26" s="58"/>
      <c r="B26" s="258" t="s">
        <v>14</v>
      </c>
      <c r="C26" s="259"/>
      <c r="D26" s="259"/>
      <c r="E26" s="259"/>
      <c r="F26" s="259"/>
      <c r="G26" s="259"/>
      <c r="H26" s="259"/>
      <c r="I26" s="259"/>
      <c r="J26" s="259"/>
      <c r="K26" s="259"/>
      <c r="L26" s="259"/>
      <c r="M26" s="259"/>
      <c r="N26" s="259"/>
      <c r="O26" s="259"/>
      <c r="P26" s="259"/>
      <c r="Q26" s="259"/>
    </row>
    <row r="27" spans="1:17" ht="16.5" customHeight="1" x14ac:dyDescent="0.35">
      <c r="A27" s="58"/>
      <c r="B27" s="694" t="s">
        <v>15</v>
      </c>
      <c r="C27" s="694"/>
      <c r="D27" s="694"/>
      <c r="E27" s="694"/>
      <c r="F27" s="59"/>
      <c r="G27" s="59"/>
      <c r="H27" s="59"/>
      <c r="I27" s="59"/>
      <c r="J27" s="59"/>
      <c r="K27" s="59"/>
      <c r="L27" s="59"/>
      <c r="M27" s="59"/>
      <c r="N27" s="59"/>
      <c r="O27" s="59"/>
      <c r="P27" s="59"/>
      <c r="Q27" s="59"/>
    </row>
    <row r="28" spans="1:17" ht="16.5" customHeight="1" x14ac:dyDescent="0.35">
      <c r="A28" s="58"/>
      <c r="B28" s="695" t="s">
        <v>16</v>
      </c>
      <c r="C28" s="695"/>
      <c r="D28" s="695"/>
      <c r="E28" s="59"/>
      <c r="F28" s="59"/>
      <c r="G28" s="59"/>
      <c r="H28" s="59"/>
      <c r="I28" s="59"/>
      <c r="J28" s="59"/>
      <c r="K28" s="59"/>
      <c r="L28" s="59"/>
      <c r="M28" s="59"/>
      <c r="N28" s="59"/>
      <c r="O28" s="59"/>
      <c r="P28" s="59"/>
      <c r="Q28" s="59"/>
    </row>
    <row r="29" spans="1:17" ht="8.5" customHeight="1" x14ac:dyDescent="0.35">
      <c r="A29" s="58"/>
      <c r="B29" s="62"/>
      <c r="C29" s="62"/>
      <c r="D29" s="62"/>
      <c r="E29" s="62"/>
      <c r="F29" s="62"/>
      <c r="G29" s="62"/>
      <c r="H29" s="62"/>
      <c r="I29" s="62"/>
      <c r="J29" s="62"/>
      <c r="K29" s="62"/>
      <c r="L29" s="62"/>
      <c r="M29" s="62"/>
      <c r="N29" s="62"/>
      <c r="O29" s="62"/>
      <c r="P29" s="62"/>
      <c r="Q29" s="62"/>
    </row>
    <row r="30" spans="1:17" ht="14.5" x14ac:dyDescent="0.35">
      <c r="A30" s="58"/>
      <c r="B30" s="257" t="s">
        <v>17</v>
      </c>
      <c r="C30" s="625"/>
      <c r="D30" s="263"/>
      <c r="E30" s="59"/>
      <c r="F30" s="59"/>
      <c r="G30" s="59"/>
      <c r="H30" s="59"/>
      <c r="I30" s="59"/>
      <c r="J30" s="59"/>
      <c r="K30" s="59"/>
      <c r="L30" s="59"/>
      <c r="M30" s="59"/>
      <c r="N30" s="59"/>
      <c r="O30" s="59"/>
      <c r="P30" s="59"/>
      <c r="Q30" s="59"/>
    </row>
    <row r="31" spans="1:17" ht="8.5" customHeight="1" x14ac:dyDescent="0.35">
      <c r="A31" s="58"/>
      <c r="B31" s="62"/>
      <c r="C31" s="62"/>
      <c r="D31" s="62"/>
      <c r="E31" s="62"/>
      <c r="F31" s="62"/>
      <c r="G31" s="62"/>
      <c r="H31" s="62"/>
      <c r="I31" s="62"/>
      <c r="J31" s="62"/>
      <c r="K31" s="62"/>
      <c r="L31" s="62"/>
      <c r="M31" s="62"/>
      <c r="N31" s="62"/>
      <c r="O31" s="62"/>
      <c r="P31" s="62"/>
      <c r="Q31" s="62"/>
    </row>
    <row r="32" spans="1:17" ht="14.5" x14ac:dyDescent="0.35">
      <c r="A32" s="273"/>
      <c r="B32" s="691" t="s">
        <v>18</v>
      </c>
      <c r="C32" s="691"/>
      <c r="D32" s="691"/>
      <c r="E32" s="691"/>
      <c r="F32" s="275"/>
      <c r="G32" s="275"/>
      <c r="H32" s="275"/>
      <c r="I32" s="275"/>
      <c r="J32" s="275"/>
      <c r="K32" s="275"/>
      <c r="L32" s="275"/>
      <c r="M32" s="275"/>
      <c r="N32" s="275"/>
      <c r="O32" s="275"/>
      <c r="P32" s="275"/>
      <c r="Q32" s="62"/>
    </row>
    <row r="33" spans="1:17" ht="14.5" x14ac:dyDescent="0.35">
      <c r="A33" s="20"/>
      <c r="B33" s="1"/>
      <c r="C33" s="3"/>
      <c r="D33" s="3"/>
      <c r="E33" s="3"/>
      <c r="F33" s="3"/>
      <c r="G33" s="20"/>
      <c r="H33" s="6"/>
      <c r="I33" s="25"/>
      <c r="J33" s="20"/>
      <c r="K33" s="6"/>
    </row>
    <row r="34" spans="1:17" ht="14.5" x14ac:dyDescent="0.35">
      <c r="A34" s="58"/>
      <c r="B34" s="276" t="s">
        <v>19</v>
      </c>
      <c r="C34" s="679" t="s">
        <v>20</v>
      </c>
      <c r="D34" s="679"/>
      <c r="E34" s="679"/>
      <c r="F34" s="679"/>
      <c r="G34" s="679"/>
      <c r="H34" s="679"/>
      <c r="I34" s="679"/>
      <c r="J34" s="679"/>
      <c r="K34" s="679"/>
      <c r="L34" s="679"/>
      <c r="M34" s="679"/>
      <c r="N34" s="679"/>
      <c r="O34" s="679"/>
      <c r="P34" s="62"/>
      <c r="Q34" s="62"/>
    </row>
    <row r="35" spans="1:17" ht="26.5" customHeight="1" x14ac:dyDescent="0.35">
      <c r="A35" s="58"/>
      <c r="B35" s="271" t="s">
        <v>21</v>
      </c>
      <c r="C35" s="680" t="s">
        <v>22</v>
      </c>
      <c r="D35" s="680"/>
      <c r="E35" s="680"/>
      <c r="F35" s="680"/>
      <c r="G35" s="680"/>
      <c r="H35" s="680"/>
      <c r="I35" s="680"/>
      <c r="J35" s="680"/>
      <c r="K35" s="680"/>
      <c r="L35" s="680"/>
      <c r="M35" s="680"/>
      <c r="N35" s="680"/>
      <c r="O35" s="680"/>
      <c r="P35" s="62"/>
      <c r="Q35" s="62"/>
    </row>
    <row r="36" spans="1:17" ht="14.5" x14ac:dyDescent="0.35">
      <c r="A36" s="58"/>
      <c r="B36" s="265" t="s">
        <v>23</v>
      </c>
      <c r="C36" s="681" t="s">
        <v>24</v>
      </c>
      <c r="D36" s="681"/>
      <c r="E36" s="681"/>
      <c r="F36" s="681"/>
      <c r="G36" s="681"/>
      <c r="H36" s="681"/>
      <c r="I36" s="681"/>
      <c r="J36" s="681"/>
      <c r="K36" s="681"/>
      <c r="L36" s="681"/>
      <c r="M36" s="681"/>
      <c r="N36" s="681"/>
      <c r="O36" s="681"/>
      <c r="P36" s="62"/>
      <c r="Q36" s="62"/>
    </row>
    <row r="37" spans="1:17" ht="14.5" x14ac:dyDescent="0.35">
      <c r="A37" s="58"/>
      <c r="B37" s="266" t="s">
        <v>25</v>
      </c>
      <c r="C37" s="682" t="s">
        <v>26</v>
      </c>
      <c r="D37" s="682"/>
      <c r="E37" s="682"/>
      <c r="F37" s="682"/>
      <c r="G37" s="682"/>
      <c r="H37" s="682"/>
      <c r="I37" s="682"/>
      <c r="J37" s="682"/>
      <c r="K37" s="682"/>
      <c r="L37" s="682"/>
      <c r="M37" s="682"/>
      <c r="N37" s="682"/>
      <c r="O37" s="682"/>
      <c r="P37" s="62"/>
      <c r="Q37" s="62"/>
    </row>
    <row r="38" spans="1:17" ht="14.5" x14ac:dyDescent="0.35">
      <c r="A38" s="58"/>
      <c r="B38" s="266" t="s">
        <v>27</v>
      </c>
      <c r="C38" s="682" t="s">
        <v>28</v>
      </c>
      <c r="D38" s="682"/>
      <c r="E38" s="682"/>
      <c r="F38" s="682"/>
      <c r="G38" s="682"/>
      <c r="H38" s="682"/>
      <c r="I38" s="682"/>
      <c r="J38" s="682"/>
      <c r="K38" s="682"/>
      <c r="L38" s="682"/>
      <c r="M38" s="682"/>
      <c r="N38" s="682"/>
      <c r="O38" s="682"/>
      <c r="P38" s="62"/>
      <c r="Q38" s="62"/>
    </row>
    <row r="39" spans="1:17" ht="40" customHeight="1" x14ac:dyDescent="0.35">
      <c r="A39" s="58"/>
      <c r="B39" s="271" t="s">
        <v>29</v>
      </c>
      <c r="C39" s="696" t="s">
        <v>30</v>
      </c>
      <c r="D39" s="697"/>
      <c r="E39" s="697"/>
      <c r="F39" s="697"/>
      <c r="G39" s="697"/>
      <c r="H39" s="697"/>
      <c r="I39" s="697"/>
      <c r="J39" s="697"/>
      <c r="K39" s="697"/>
      <c r="L39" s="697"/>
      <c r="M39" s="697"/>
      <c r="N39" s="697"/>
      <c r="O39" s="698"/>
      <c r="P39" s="62"/>
      <c r="Q39" s="62"/>
    </row>
    <row r="40" spans="1:17" ht="14.5" x14ac:dyDescent="0.35">
      <c r="A40" s="58"/>
      <c r="B40" s="271" t="s">
        <v>31</v>
      </c>
      <c r="C40" s="680" t="s">
        <v>32</v>
      </c>
      <c r="D40" s="680"/>
      <c r="E40" s="680"/>
      <c r="F40" s="680"/>
      <c r="G40" s="680"/>
      <c r="H40" s="680"/>
      <c r="I40" s="680"/>
      <c r="J40" s="680"/>
      <c r="K40" s="680"/>
      <c r="L40" s="680"/>
      <c r="M40" s="680"/>
      <c r="N40" s="680"/>
      <c r="O40" s="680"/>
      <c r="P40" s="62"/>
    </row>
    <row r="41" spans="1:17" ht="14.5" x14ac:dyDescent="0.35">
      <c r="A41" s="58"/>
      <c r="B41" s="631"/>
      <c r="C41" s="631"/>
      <c r="D41" s="631"/>
      <c r="E41" s="631"/>
      <c r="F41" s="631"/>
      <c r="G41" s="631"/>
      <c r="H41" s="631"/>
      <c r="I41" s="631"/>
      <c r="J41" s="631"/>
      <c r="K41" s="631"/>
      <c r="L41" s="631"/>
      <c r="M41" s="631"/>
      <c r="N41" s="631"/>
      <c r="O41" s="631"/>
      <c r="P41" s="62"/>
    </row>
    <row r="42" spans="1:17" ht="14.5" x14ac:dyDescent="0.35">
      <c r="A42" s="273"/>
      <c r="B42" s="691" t="s">
        <v>33</v>
      </c>
      <c r="C42" s="691"/>
      <c r="D42" s="691"/>
      <c r="E42" s="691"/>
      <c r="F42" s="274"/>
      <c r="G42" s="274"/>
      <c r="H42" s="274"/>
      <c r="I42" s="274"/>
      <c r="J42" s="274"/>
      <c r="K42" s="274"/>
      <c r="L42" s="274"/>
      <c r="M42" s="274"/>
      <c r="N42" s="274"/>
      <c r="O42" s="274"/>
      <c r="P42" s="274"/>
      <c r="Q42" s="59"/>
    </row>
    <row r="43" spans="1:17" ht="14.5" x14ac:dyDescent="0.35">
      <c r="A43" s="20"/>
      <c r="B43" s="1"/>
      <c r="C43" s="3"/>
      <c r="D43" s="3"/>
      <c r="E43" s="3"/>
      <c r="F43" s="3"/>
      <c r="G43" s="20"/>
      <c r="H43" s="6"/>
      <c r="I43" s="25"/>
      <c r="J43" s="20"/>
      <c r="K43" s="6"/>
    </row>
    <row r="44" spans="1:17" s="12" customFormat="1" ht="14.5" x14ac:dyDescent="0.35">
      <c r="A44" s="63"/>
      <c r="B44" s="276" t="s">
        <v>34</v>
      </c>
      <c r="C44" s="679" t="s">
        <v>35</v>
      </c>
      <c r="D44" s="679"/>
      <c r="E44" s="679"/>
      <c r="F44" s="679"/>
      <c r="G44" s="679"/>
      <c r="H44" s="679"/>
      <c r="I44" s="679"/>
      <c r="J44" s="679"/>
      <c r="K44" s="679"/>
      <c r="L44" s="679"/>
      <c r="M44" s="679"/>
      <c r="N44" s="679"/>
      <c r="O44" s="679"/>
      <c r="P44" s="626"/>
      <c r="Q44" s="626"/>
    </row>
    <row r="45" spans="1:17" s="65" customFormat="1" ht="15" thickBot="1" x14ac:dyDescent="0.4">
      <c r="A45" s="64"/>
      <c r="B45" s="264" t="s">
        <v>36</v>
      </c>
      <c r="C45" s="690" t="s">
        <v>37</v>
      </c>
      <c r="D45" s="690"/>
      <c r="E45" s="690"/>
      <c r="F45" s="690"/>
      <c r="G45" s="690"/>
      <c r="H45" s="690"/>
      <c r="I45" s="690"/>
      <c r="J45" s="690"/>
      <c r="K45" s="690"/>
      <c r="L45" s="690"/>
      <c r="M45" s="690"/>
      <c r="N45" s="690"/>
      <c r="O45" s="690"/>
      <c r="P45" s="627"/>
      <c r="Q45" s="627"/>
    </row>
    <row r="46" spans="1:17" s="65" customFormat="1" ht="15" thickTop="1" x14ac:dyDescent="0.35">
      <c r="A46" s="64"/>
      <c r="B46" s="265" t="s">
        <v>38</v>
      </c>
      <c r="C46" s="681" t="s">
        <v>39</v>
      </c>
      <c r="D46" s="681"/>
      <c r="E46" s="681"/>
      <c r="F46" s="681"/>
      <c r="G46" s="681"/>
      <c r="H46" s="681"/>
      <c r="I46" s="681"/>
      <c r="J46" s="681"/>
      <c r="K46" s="681"/>
      <c r="L46" s="681"/>
      <c r="M46" s="681"/>
      <c r="N46" s="681"/>
      <c r="O46" s="681"/>
      <c r="P46" s="627"/>
      <c r="Q46" s="627"/>
    </row>
    <row r="47" spans="1:17" s="65" customFormat="1" ht="25.5" customHeight="1" x14ac:dyDescent="0.35">
      <c r="A47" s="64"/>
      <c r="B47" s="266" t="s">
        <v>40</v>
      </c>
      <c r="C47" s="682" t="s">
        <v>41</v>
      </c>
      <c r="D47" s="682"/>
      <c r="E47" s="682"/>
      <c r="F47" s="682"/>
      <c r="G47" s="682"/>
      <c r="H47" s="682"/>
      <c r="I47" s="682"/>
      <c r="J47" s="682"/>
      <c r="K47" s="682"/>
      <c r="L47" s="682"/>
      <c r="M47" s="682"/>
      <c r="N47" s="682"/>
      <c r="O47" s="682"/>
      <c r="P47" s="627"/>
      <c r="Q47" s="627"/>
    </row>
    <row r="48" spans="1:17" s="65" customFormat="1" ht="14.5" x14ac:dyDescent="0.35">
      <c r="A48" s="64"/>
      <c r="B48" s="266" t="s">
        <v>42</v>
      </c>
      <c r="C48" s="682" t="s">
        <v>43</v>
      </c>
      <c r="D48" s="682"/>
      <c r="E48" s="682"/>
      <c r="F48" s="682"/>
      <c r="G48" s="682"/>
      <c r="H48" s="682"/>
      <c r="I48" s="682"/>
      <c r="J48" s="682"/>
      <c r="K48" s="682"/>
      <c r="L48" s="682"/>
      <c r="M48" s="682"/>
      <c r="N48" s="682"/>
      <c r="O48" s="682"/>
      <c r="P48" s="627"/>
      <c r="Q48" s="627"/>
    </row>
    <row r="49" spans="1:29" s="65" customFormat="1" ht="25.15" customHeight="1" x14ac:dyDescent="0.35">
      <c r="A49" s="64"/>
      <c r="B49" s="266" t="s">
        <v>44</v>
      </c>
      <c r="C49" s="682" t="s">
        <v>45</v>
      </c>
      <c r="D49" s="682"/>
      <c r="E49" s="682"/>
      <c r="F49" s="682"/>
      <c r="G49" s="682"/>
      <c r="H49" s="682"/>
      <c r="I49" s="682"/>
      <c r="J49" s="682"/>
      <c r="K49" s="682"/>
      <c r="L49" s="682"/>
      <c r="M49" s="682"/>
      <c r="N49" s="682"/>
      <c r="O49" s="682"/>
      <c r="P49" s="627"/>
      <c r="Q49" s="627"/>
    </row>
    <row r="50" spans="1:29" s="65" customFormat="1" ht="26.15" customHeight="1" x14ac:dyDescent="0.35">
      <c r="A50" s="64"/>
      <c r="B50" s="266" t="s">
        <v>46</v>
      </c>
      <c r="C50" s="682" t="s">
        <v>47</v>
      </c>
      <c r="D50" s="682"/>
      <c r="E50" s="682"/>
      <c r="F50" s="682"/>
      <c r="G50" s="682"/>
      <c r="H50" s="682"/>
      <c r="I50" s="682"/>
      <c r="J50" s="682"/>
      <c r="K50" s="682"/>
      <c r="L50" s="682"/>
      <c r="M50" s="682"/>
      <c r="N50" s="682"/>
      <c r="O50" s="682"/>
      <c r="P50" s="627"/>
      <c r="Q50" s="627"/>
    </row>
    <row r="51" spans="1:29" s="65" customFormat="1" ht="14.15" customHeight="1" thickBot="1" x14ac:dyDescent="0.4">
      <c r="A51" s="64"/>
      <c r="B51" s="267" t="s">
        <v>48</v>
      </c>
      <c r="C51" s="686" t="s">
        <v>49</v>
      </c>
      <c r="D51" s="686"/>
      <c r="E51" s="686"/>
      <c r="F51" s="686"/>
      <c r="G51" s="686"/>
      <c r="H51" s="686"/>
      <c r="I51" s="686"/>
      <c r="J51" s="686"/>
      <c r="K51" s="686"/>
      <c r="L51" s="686"/>
      <c r="M51" s="686"/>
      <c r="N51" s="686"/>
      <c r="O51" s="686"/>
      <c r="P51" s="627"/>
      <c r="Q51" s="627"/>
    </row>
    <row r="52" spans="1:29" ht="15" thickTop="1" x14ac:dyDescent="0.35">
      <c r="B52" s="597" t="s">
        <v>50</v>
      </c>
      <c r="C52" s="676" t="s">
        <v>51</v>
      </c>
      <c r="D52" s="677"/>
      <c r="E52" s="677"/>
      <c r="F52" s="677"/>
      <c r="G52" s="677"/>
      <c r="H52" s="677"/>
      <c r="I52" s="677"/>
      <c r="J52" s="677"/>
      <c r="K52" s="677"/>
      <c r="L52" s="677"/>
      <c r="M52" s="677"/>
      <c r="N52" s="677"/>
      <c r="O52" s="678"/>
      <c r="P52" s="6"/>
      <c r="R52" s="65"/>
      <c r="S52" s="65"/>
      <c r="T52" s="65"/>
      <c r="U52" s="65"/>
      <c r="V52" s="65"/>
      <c r="W52" s="65"/>
      <c r="X52" s="65"/>
      <c r="Y52" s="65"/>
      <c r="Z52" s="65"/>
      <c r="AA52" s="65"/>
      <c r="AB52" s="65"/>
      <c r="AC52" s="65"/>
    </row>
    <row r="53" spans="1:29" ht="14.5" x14ac:dyDescent="0.35">
      <c r="B53" s="271" t="s">
        <v>52</v>
      </c>
      <c r="C53" s="676" t="s">
        <v>53</v>
      </c>
      <c r="D53" s="677"/>
      <c r="E53" s="677"/>
      <c r="F53" s="677"/>
      <c r="G53" s="677"/>
      <c r="H53" s="677"/>
      <c r="I53" s="677"/>
      <c r="J53" s="677"/>
      <c r="K53" s="677"/>
      <c r="L53" s="677"/>
      <c r="M53" s="677"/>
      <c r="N53" s="677"/>
      <c r="O53" s="678"/>
      <c r="P53" s="6"/>
      <c r="Q53" s="6"/>
    </row>
    <row r="54" spans="1:29" ht="14.5" x14ac:dyDescent="0.35">
      <c r="B54" s="271" t="s">
        <v>54</v>
      </c>
      <c r="C54" s="676" t="s">
        <v>55</v>
      </c>
      <c r="D54" s="677"/>
      <c r="E54" s="677"/>
      <c r="F54" s="677"/>
      <c r="G54" s="677"/>
      <c r="H54" s="677"/>
      <c r="I54" s="677"/>
      <c r="J54" s="677"/>
      <c r="K54" s="677"/>
      <c r="L54" s="677"/>
      <c r="M54" s="677"/>
      <c r="N54" s="677"/>
      <c r="O54" s="678"/>
      <c r="P54" s="6"/>
      <c r="Q54" s="630"/>
    </row>
    <row r="55" spans="1:29" ht="14.5" x14ac:dyDescent="0.35">
      <c r="B55" s="271" t="s">
        <v>56</v>
      </c>
      <c r="C55" s="676" t="s">
        <v>57</v>
      </c>
      <c r="D55" s="677"/>
      <c r="E55" s="677"/>
      <c r="F55" s="677"/>
      <c r="G55" s="677"/>
      <c r="H55" s="677"/>
      <c r="I55" s="677"/>
      <c r="J55" s="677"/>
      <c r="K55" s="677"/>
      <c r="L55" s="677"/>
      <c r="M55" s="677"/>
      <c r="N55" s="677"/>
      <c r="O55" s="678"/>
      <c r="P55" s="6"/>
      <c r="Q55" s="6"/>
    </row>
    <row r="56" spans="1:29" ht="14.5" x14ac:dyDescent="0.35">
      <c r="B56" s="631"/>
      <c r="C56" s="631"/>
      <c r="D56" s="631"/>
      <c r="E56" s="631"/>
      <c r="F56" s="631"/>
      <c r="G56" s="631"/>
      <c r="H56" s="631"/>
      <c r="I56" s="631"/>
      <c r="J56" s="631"/>
      <c r="K56" s="631"/>
      <c r="L56" s="631"/>
      <c r="M56" s="631"/>
      <c r="N56" s="631"/>
      <c r="O56" s="631"/>
      <c r="P56" s="6"/>
      <c r="Q56" s="6"/>
    </row>
    <row r="57" spans="1:29" ht="14.5" x14ac:dyDescent="0.35">
      <c r="A57" s="273"/>
      <c r="B57" s="691" t="s">
        <v>58</v>
      </c>
      <c r="C57" s="691"/>
      <c r="D57" s="691"/>
      <c r="E57" s="691"/>
      <c r="F57" s="274"/>
      <c r="G57" s="274"/>
      <c r="H57" s="274"/>
      <c r="I57" s="274"/>
      <c r="J57" s="274"/>
      <c r="K57" s="274"/>
      <c r="L57" s="274"/>
      <c r="M57" s="274"/>
      <c r="N57" s="274"/>
      <c r="O57" s="274"/>
      <c r="P57" s="274"/>
      <c r="Q57" s="59"/>
    </row>
    <row r="58" spans="1:29" ht="14.5" x14ac:dyDescent="0.35">
      <c r="A58" s="20"/>
      <c r="B58" s="1"/>
      <c r="C58" s="3"/>
      <c r="D58" s="3"/>
      <c r="E58" s="3"/>
      <c r="F58" s="3"/>
      <c r="G58" s="20"/>
      <c r="H58" s="6"/>
      <c r="I58" s="25"/>
      <c r="J58" s="20"/>
      <c r="K58" s="6"/>
    </row>
    <row r="59" spans="1:29" s="12" customFormat="1" ht="14.5" x14ac:dyDescent="0.35">
      <c r="A59" s="63"/>
      <c r="B59" s="277" t="s">
        <v>34</v>
      </c>
      <c r="C59" s="692" t="s">
        <v>35</v>
      </c>
      <c r="D59" s="692"/>
      <c r="E59" s="692"/>
      <c r="F59" s="692"/>
      <c r="G59" s="692"/>
      <c r="H59" s="692"/>
      <c r="I59" s="692"/>
      <c r="J59" s="692"/>
      <c r="K59" s="692"/>
      <c r="L59" s="692"/>
      <c r="M59" s="692"/>
      <c r="N59" s="692"/>
      <c r="O59" s="693"/>
      <c r="P59" s="626"/>
      <c r="Q59" s="626"/>
    </row>
    <row r="60" spans="1:29" s="65" customFormat="1" ht="15" thickBot="1" x14ac:dyDescent="0.4">
      <c r="A60" s="64"/>
      <c r="B60" s="268" t="s">
        <v>36</v>
      </c>
      <c r="C60" s="686" t="s">
        <v>37</v>
      </c>
      <c r="D60" s="686"/>
      <c r="E60" s="686"/>
      <c r="F60" s="686"/>
      <c r="G60" s="686"/>
      <c r="H60" s="686"/>
      <c r="I60" s="686"/>
      <c r="J60" s="686"/>
      <c r="K60" s="686"/>
      <c r="L60" s="686"/>
      <c r="M60" s="686"/>
      <c r="N60" s="686"/>
      <c r="O60" s="687"/>
      <c r="P60" s="627"/>
      <c r="Q60" s="627"/>
    </row>
    <row r="61" spans="1:29" s="65" customFormat="1" ht="15" thickTop="1" x14ac:dyDescent="0.35">
      <c r="A61" s="64"/>
      <c r="B61" s="269" t="s">
        <v>59</v>
      </c>
      <c r="C61" s="681" t="s">
        <v>60</v>
      </c>
      <c r="D61" s="681"/>
      <c r="E61" s="681"/>
      <c r="F61" s="681"/>
      <c r="G61" s="681"/>
      <c r="H61" s="681"/>
      <c r="I61" s="681"/>
      <c r="J61" s="681"/>
      <c r="K61" s="681"/>
      <c r="L61" s="681"/>
      <c r="M61" s="681"/>
      <c r="N61" s="681"/>
      <c r="O61" s="688"/>
      <c r="P61" s="627"/>
      <c r="Q61" s="627"/>
    </row>
    <row r="62" spans="1:29" s="65" customFormat="1" ht="14.5" x14ac:dyDescent="0.35">
      <c r="A62" s="64"/>
      <c r="B62" s="270" t="s">
        <v>61</v>
      </c>
      <c r="C62" s="682" t="s">
        <v>62</v>
      </c>
      <c r="D62" s="682"/>
      <c r="E62" s="682"/>
      <c r="F62" s="682"/>
      <c r="G62" s="682"/>
      <c r="H62" s="682"/>
      <c r="I62" s="682"/>
      <c r="J62" s="682"/>
      <c r="K62" s="682"/>
      <c r="L62" s="682"/>
      <c r="M62" s="682"/>
      <c r="N62" s="682"/>
      <c r="O62" s="689"/>
      <c r="P62" s="627"/>
      <c r="Q62" s="627"/>
    </row>
    <row r="63" spans="1:29" s="65" customFormat="1" ht="27" customHeight="1" thickBot="1" x14ac:dyDescent="0.4">
      <c r="A63" s="64"/>
      <c r="B63" s="268" t="s">
        <v>63</v>
      </c>
      <c r="C63" s="686" t="s">
        <v>49</v>
      </c>
      <c r="D63" s="686"/>
      <c r="E63" s="686"/>
      <c r="F63" s="686"/>
      <c r="G63" s="686"/>
      <c r="H63" s="686"/>
      <c r="I63" s="686"/>
      <c r="J63" s="686"/>
      <c r="K63" s="686"/>
      <c r="L63" s="686"/>
      <c r="M63" s="686"/>
      <c r="N63" s="686"/>
      <c r="O63" s="687"/>
      <c r="P63" s="627"/>
      <c r="Q63" s="627"/>
    </row>
    <row r="64" spans="1:29" s="65" customFormat="1" ht="15" thickTop="1" x14ac:dyDescent="0.35">
      <c r="A64" s="64"/>
      <c r="B64" s="269" t="s">
        <v>64</v>
      </c>
      <c r="C64" s="681" t="s">
        <v>65</v>
      </c>
      <c r="D64" s="681"/>
      <c r="E64" s="681"/>
      <c r="F64" s="681"/>
      <c r="G64" s="681"/>
      <c r="H64" s="681"/>
      <c r="I64" s="681"/>
      <c r="J64" s="681"/>
      <c r="K64" s="681"/>
      <c r="L64" s="681"/>
      <c r="M64" s="681"/>
      <c r="N64" s="681"/>
      <c r="O64" s="688"/>
      <c r="P64" s="627"/>
      <c r="Q64" s="627"/>
    </row>
    <row r="65" spans="1:17" s="65" customFormat="1" ht="24.65" customHeight="1" x14ac:dyDescent="0.35">
      <c r="A65" s="64"/>
      <c r="B65" s="270" t="s">
        <v>66</v>
      </c>
      <c r="C65" s="682" t="s">
        <v>67</v>
      </c>
      <c r="D65" s="682"/>
      <c r="E65" s="682"/>
      <c r="F65" s="682"/>
      <c r="G65" s="682"/>
      <c r="H65" s="682"/>
      <c r="I65" s="682"/>
      <c r="J65" s="682"/>
      <c r="K65" s="682"/>
      <c r="L65" s="682"/>
      <c r="M65" s="682"/>
      <c r="N65" s="682"/>
      <c r="O65" s="689"/>
      <c r="P65" s="627"/>
      <c r="Q65" s="627"/>
    </row>
    <row r="66" spans="1:17" s="65" customFormat="1" ht="28" customHeight="1" thickBot="1" x14ac:dyDescent="0.4">
      <c r="A66" s="64"/>
      <c r="B66" s="595" t="s">
        <v>68</v>
      </c>
      <c r="C66" s="686" t="s">
        <v>69</v>
      </c>
      <c r="D66" s="686"/>
      <c r="E66" s="686"/>
      <c r="F66" s="686"/>
      <c r="G66" s="686"/>
      <c r="H66" s="686"/>
      <c r="I66" s="686"/>
      <c r="J66" s="686"/>
      <c r="K66" s="686"/>
      <c r="L66" s="686"/>
      <c r="M66" s="686"/>
      <c r="N66" s="686"/>
      <c r="O66" s="687"/>
      <c r="P66" s="627"/>
      <c r="Q66" s="627"/>
    </row>
    <row r="67" spans="1:17" ht="15" thickTop="1" x14ac:dyDescent="0.35">
      <c r="B67" s="593" t="s">
        <v>70</v>
      </c>
      <c r="C67" s="676" t="s">
        <v>71</v>
      </c>
      <c r="D67" s="677"/>
      <c r="E67" s="677"/>
      <c r="F67" s="677"/>
      <c r="G67" s="677"/>
      <c r="H67" s="677"/>
      <c r="I67" s="677"/>
      <c r="J67" s="677"/>
      <c r="K67" s="677"/>
      <c r="L67" s="677"/>
      <c r="M67" s="677"/>
      <c r="N67" s="677"/>
      <c r="O67" s="678"/>
      <c r="P67" s="6"/>
      <c r="Q67" s="6"/>
    </row>
    <row r="68" spans="1:17" ht="14.5" x14ac:dyDescent="0.35">
      <c r="B68" s="594" t="s">
        <v>72</v>
      </c>
      <c r="C68" s="676" t="s">
        <v>73</v>
      </c>
      <c r="D68" s="677"/>
      <c r="E68" s="677"/>
      <c r="F68" s="677"/>
      <c r="G68" s="677"/>
      <c r="H68" s="677"/>
      <c r="I68" s="677"/>
      <c r="J68" s="677"/>
      <c r="K68" s="677"/>
      <c r="L68" s="677"/>
      <c r="M68" s="677"/>
      <c r="N68" s="677"/>
      <c r="O68" s="678"/>
      <c r="P68" s="6"/>
      <c r="Q68" s="6"/>
    </row>
    <row r="69" spans="1:17" ht="15" thickBot="1" x14ac:dyDescent="0.4">
      <c r="B69" s="595" t="s">
        <v>74</v>
      </c>
      <c r="C69" s="683" t="s">
        <v>75</v>
      </c>
      <c r="D69" s="684"/>
      <c r="E69" s="684"/>
      <c r="F69" s="684"/>
      <c r="G69" s="684"/>
      <c r="H69" s="684"/>
      <c r="I69" s="684"/>
      <c r="J69" s="684"/>
      <c r="K69" s="684"/>
      <c r="L69" s="684"/>
      <c r="M69" s="684"/>
      <c r="N69" s="684"/>
      <c r="O69" s="685"/>
      <c r="P69" s="6"/>
      <c r="Q69" s="6"/>
    </row>
    <row r="70" spans="1:17" ht="15" thickTop="1" x14ac:dyDescent="0.35">
      <c r="B70" s="593" t="s">
        <v>76</v>
      </c>
      <c r="C70" s="676" t="s">
        <v>77</v>
      </c>
      <c r="D70" s="677"/>
      <c r="E70" s="677"/>
      <c r="F70" s="677"/>
      <c r="G70" s="677"/>
      <c r="H70" s="677"/>
      <c r="I70" s="677"/>
      <c r="J70" s="677"/>
      <c r="K70" s="677"/>
      <c r="L70" s="677"/>
      <c r="M70" s="677"/>
      <c r="N70" s="677"/>
      <c r="O70" s="678"/>
      <c r="P70" s="6"/>
      <c r="Q70" s="6"/>
    </row>
    <row r="71" spans="1:17" ht="14.5" x14ac:dyDescent="0.35">
      <c r="B71" s="594" t="s">
        <v>78</v>
      </c>
      <c r="C71" s="676" t="s">
        <v>79</v>
      </c>
      <c r="D71" s="677"/>
      <c r="E71" s="677"/>
      <c r="F71" s="677"/>
      <c r="G71" s="677"/>
      <c r="H71" s="677"/>
      <c r="I71" s="677"/>
      <c r="J71" s="677"/>
      <c r="K71" s="677"/>
      <c r="L71" s="677"/>
      <c r="M71" s="677"/>
      <c r="N71" s="677"/>
      <c r="O71" s="678"/>
      <c r="P71" s="6"/>
      <c r="Q71" s="6"/>
    </row>
    <row r="72" spans="1:17" ht="14.5" x14ac:dyDescent="0.35">
      <c r="B72" s="594" t="s">
        <v>80</v>
      </c>
      <c r="C72" s="676" t="s">
        <v>81</v>
      </c>
      <c r="D72" s="677"/>
      <c r="E72" s="677"/>
      <c r="F72" s="677"/>
      <c r="G72" s="677"/>
      <c r="H72" s="677"/>
      <c r="I72" s="677"/>
      <c r="J72" s="677"/>
      <c r="K72" s="677"/>
      <c r="L72" s="677"/>
      <c r="M72" s="677"/>
      <c r="N72" s="677"/>
      <c r="O72" s="678"/>
      <c r="P72" s="6"/>
      <c r="Q72" s="6"/>
    </row>
    <row r="73" spans="1:17" ht="14.5" x14ac:dyDescent="0.35">
      <c r="B73" s="596" t="s">
        <v>82</v>
      </c>
      <c r="C73" s="676" t="s">
        <v>83</v>
      </c>
      <c r="D73" s="677"/>
      <c r="E73" s="677"/>
      <c r="F73" s="677"/>
      <c r="G73" s="677"/>
      <c r="H73" s="677"/>
      <c r="I73" s="677"/>
      <c r="J73" s="677"/>
      <c r="K73" s="677"/>
      <c r="L73" s="677"/>
      <c r="M73" s="677"/>
      <c r="N73" s="677"/>
      <c r="O73" s="678"/>
      <c r="P73" s="6"/>
      <c r="Q73" s="6"/>
    </row>
    <row r="74" spans="1:17" ht="14.5" customHeight="1" x14ac:dyDescent="0.35">
      <c r="D74" s="6"/>
      <c r="E74" s="6"/>
      <c r="F74" s="6"/>
      <c r="G74" s="6"/>
      <c r="H74" s="6"/>
      <c r="I74" s="6"/>
      <c r="J74" s="6"/>
      <c r="K74" s="6"/>
      <c r="L74" s="6"/>
      <c r="M74" s="6"/>
      <c r="N74" s="6"/>
      <c r="O74" s="6"/>
      <c r="P74" s="6"/>
      <c r="Q74" s="6"/>
    </row>
    <row r="75" spans="1:17" ht="14.5" customHeight="1" x14ac:dyDescent="0.35">
      <c r="B75" s="6"/>
      <c r="C75" s="6"/>
      <c r="D75" s="6"/>
      <c r="E75" s="6"/>
      <c r="F75" s="6"/>
      <c r="G75" s="6"/>
      <c r="H75" s="6"/>
      <c r="I75" s="6"/>
      <c r="J75" s="6"/>
      <c r="K75" s="6"/>
      <c r="L75" s="6"/>
      <c r="M75" s="6"/>
      <c r="N75" s="6"/>
      <c r="O75" s="6"/>
      <c r="P75" s="6"/>
      <c r="Q75" s="6"/>
    </row>
    <row r="76" spans="1:17" ht="14.5" hidden="1" customHeight="1" x14ac:dyDescent="0.35">
      <c r="B76" s="6"/>
      <c r="C76" s="6"/>
      <c r="D76" s="6"/>
      <c r="E76" s="6"/>
      <c r="F76" s="6"/>
      <c r="G76" s="6"/>
      <c r="H76" s="6"/>
      <c r="I76" s="6"/>
      <c r="J76" s="6"/>
      <c r="K76" s="6"/>
      <c r="L76" s="6"/>
      <c r="M76" s="6"/>
      <c r="N76" s="6"/>
      <c r="O76" s="6"/>
      <c r="P76" s="6"/>
      <c r="Q76" s="6"/>
    </row>
    <row r="77" spans="1:17" ht="14.5" hidden="1" customHeight="1" x14ac:dyDescent="0.35">
      <c r="B77" s="6"/>
      <c r="C77" s="6"/>
      <c r="D77" s="6"/>
      <c r="E77" s="6"/>
      <c r="F77" s="6"/>
      <c r="G77" s="6"/>
      <c r="H77" s="6"/>
      <c r="I77" s="6"/>
      <c r="J77" s="6"/>
      <c r="K77" s="6"/>
      <c r="L77" s="6"/>
      <c r="M77" s="6"/>
      <c r="N77" s="6"/>
      <c r="O77" s="6"/>
      <c r="P77" s="6"/>
      <c r="Q77" s="6"/>
    </row>
    <row r="78" spans="1:17" ht="14.5" hidden="1" customHeight="1" x14ac:dyDescent="0.35">
      <c r="B78" s="6"/>
      <c r="C78" s="6"/>
      <c r="D78" s="6"/>
      <c r="E78" s="6"/>
      <c r="F78" s="6"/>
      <c r="G78" s="6"/>
      <c r="H78" s="6"/>
      <c r="I78" s="6"/>
      <c r="J78" s="6"/>
      <c r="K78" s="6"/>
      <c r="L78" s="6"/>
      <c r="M78" s="6"/>
      <c r="N78" s="6"/>
      <c r="O78" s="6"/>
      <c r="P78" s="6"/>
      <c r="Q78" s="6"/>
    </row>
    <row r="79" spans="1:17" ht="14.5" hidden="1" customHeight="1" x14ac:dyDescent="0.35">
      <c r="B79" s="6"/>
      <c r="C79" s="6"/>
      <c r="D79" s="6"/>
      <c r="E79" s="6"/>
      <c r="F79" s="6"/>
      <c r="G79" s="6"/>
      <c r="H79" s="6"/>
      <c r="I79" s="6"/>
      <c r="J79" s="6"/>
      <c r="K79" s="6"/>
      <c r="L79" s="6"/>
      <c r="M79" s="6"/>
      <c r="N79" s="6"/>
      <c r="O79" s="6"/>
      <c r="P79" s="6"/>
      <c r="Q79" s="6"/>
    </row>
    <row r="80" spans="1:17" ht="14.5" hidden="1" customHeight="1" x14ac:dyDescent="0.35">
      <c r="B80" s="6"/>
      <c r="C80" s="6"/>
      <c r="D80" s="6"/>
      <c r="E80" s="6"/>
      <c r="F80" s="6"/>
      <c r="G80" s="6"/>
      <c r="H80" s="6"/>
      <c r="I80" s="6"/>
      <c r="J80" s="6"/>
      <c r="K80" s="6"/>
      <c r="L80" s="6"/>
      <c r="M80" s="6"/>
      <c r="N80" s="6"/>
      <c r="O80" s="6"/>
      <c r="P80" s="6"/>
      <c r="Q80" s="6"/>
    </row>
    <row r="81" spans="2:17" ht="14.5" hidden="1" customHeight="1" x14ac:dyDescent="0.35">
      <c r="B81" s="6"/>
      <c r="C81" s="6"/>
      <c r="D81" s="6"/>
      <c r="E81" s="6"/>
      <c r="F81" s="6"/>
      <c r="G81" s="6"/>
      <c r="H81" s="6"/>
      <c r="I81" s="6"/>
      <c r="J81" s="6"/>
      <c r="K81" s="6"/>
      <c r="L81" s="6"/>
      <c r="M81" s="6"/>
      <c r="N81" s="6"/>
      <c r="O81" s="6"/>
      <c r="P81" s="6"/>
      <c r="Q81" s="6"/>
    </row>
    <row r="82" spans="2:17" ht="14.5" hidden="1" customHeight="1" x14ac:dyDescent="0.35">
      <c r="B82" s="6"/>
      <c r="C82" s="6"/>
      <c r="D82" s="6"/>
      <c r="E82" s="6"/>
      <c r="F82" s="6"/>
      <c r="G82" s="6"/>
      <c r="H82" s="6"/>
      <c r="I82" s="6"/>
      <c r="J82" s="6"/>
      <c r="K82" s="6"/>
      <c r="L82" s="6"/>
      <c r="M82" s="6"/>
      <c r="N82" s="6"/>
      <c r="O82" s="6"/>
      <c r="P82" s="6"/>
      <c r="Q82" s="6"/>
    </row>
    <row r="83" spans="2:17" ht="14.5" hidden="1" customHeight="1" x14ac:dyDescent="0.35">
      <c r="B83" s="6"/>
      <c r="C83" s="6"/>
      <c r="D83" s="6"/>
      <c r="E83" s="6"/>
      <c r="F83" s="6"/>
      <c r="G83" s="6"/>
      <c r="H83" s="6"/>
      <c r="I83" s="6"/>
      <c r="J83" s="6"/>
      <c r="K83" s="6"/>
      <c r="L83" s="6"/>
      <c r="M83" s="6"/>
      <c r="N83" s="6"/>
      <c r="O83" s="6"/>
      <c r="P83" s="6"/>
      <c r="Q83" s="6"/>
    </row>
    <row r="84" spans="2:17" ht="14.5" hidden="1" customHeight="1" x14ac:dyDescent="0.35">
      <c r="B84" s="6"/>
      <c r="C84" s="6"/>
      <c r="D84" s="6"/>
      <c r="E84" s="6"/>
      <c r="F84" s="6"/>
      <c r="G84" s="6"/>
      <c r="H84" s="6"/>
      <c r="I84" s="6"/>
      <c r="J84" s="6"/>
      <c r="K84" s="6"/>
      <c r="L84" s="6"/>
      <c r="M84" s="6"/>
      <c r="N84" s="6"/>
      <c r="O84" s="6"/>
      <c r="P84" s="6"/>
      <c r="Q84" s="6"/>
    </row>
    <row r="85" spans="2:17" ht="14.5" hidden="1" customHeight="1" x14ac:dyDescent="0.35">
      <c r="B85" s="6"/>
      <c r="C85" s="6"/>
      <c r="D85" s="6"/>
      <c r="E85" s="6"/>
      <c r="F85" s="6"/>
      <c r="G85" s="6"/>
      <c r="H85" s="6"/>
      <c r="I85" s="6"/>
      <c r="J85" s="6"/>
      <c r="K85" s="6"/>
      <c r="L85" s="6"/>
      <c r="M85" s="6"/>
      <c r="N85" s="6"/>
      <c r="O85" s="6"/>
      <c r="P85" s="6"/>
      <c r="Q85" s="6"/>
    </row>
    <row r="86" spans="2:17" ht="14.5" hidden="1" customHeight="1" x14ac:dyDescent="0.35">
      <c r="B86" s="6"/>
      <c r="C86" s="6"/>
      <c r="D86" s="6"/>
      <c r="E86" s="6"/>
      <c r="F86" s="6"/>
      <c r="G86" s="6"/>
      <c r="H86" s="6"/>
      <c r="I86" s="6"/>
      <c r="J86" s="6"/>
      <c r="K86" s="6"/>
      <c r="L86" s="6"/>
      <c r="M86" s="6"/>
      <c r="N86" s="6"/>
      <c r="O86" s="6"/>
      <c r="P86" s="6"/>
      <c r="Q86" s="6"/>
    </row>
    <row r="87" spans="2:17" ht="14.5" hidden="1" customHeight="1" x14ac:dyDescent="0.35">
      <c r="B87" s="6"/>
      <c r="C87" s="6"/>
      <c r="D87" s="6"/>
      <c r="E87" s="6"/>
      <c r="F87" s="6"/>
      <c r="G87" s="6"/>
      <c r="H87" s="6"/>
      <c r="I87" s="6"/>
      <c r="J87" s="6"/>
      <c r="K87" s="6"/>
      <c r="L87" s="6"/>
      <c r="M87" s="6"/>
      <c r="N87" s="6"/>
      <c r="O87" s="6"/>
      <c r="P87" s="6"/>
      <c r="Q87" s="6"/>
    </row>
    <row r="88" spans="2:17" ht="14.5" hidden="1" customHeight="1" x14ac:dyDescent="0.35">
      <c r="B88" s="6"/>
      <c r="C88" s="6"/>
      <c r="D88" s="6"/>
      <c r="E88" s="6"/>
      <c r="F88" s="6"/>
      <c r="G88" s="6"/>
      <c r="H88" s="6"/>
      <c r="I88" s="6"/>
      <c r="J88" s="6"/>
      <c r="K88" s="6"/>
      <c r="L88" s="6"/>
      <c r="M88" s="6"/>
      <c r="N88" s="6"/>
      <c r="O88" s="6"/>
      <c r="P88" s="6"/>
      <c r="Q88" s="6"/>
    </row>
    <row r="89" spans="2:17" ht="14.5" hidden="1" customHeight="1" x14ac:dyDescent="0.35">
      <c r="B89" s="6"/>
      <c r="C89" s="6"/>
      <c r="D89" s="6"/>
      <c r="E89" s="6"/>
      <c r="F89" s="6"/>
      <c r="G89" s="6"/>
      <c r="H89" s="6"/>
      <c r="I89" s="6"/>
      <c r="J89" s="6"/>
      <c r="K89" s="6"/>
      <c r="L89" s="6"/>
      <c r="M89" s="6"/>
      <c r="N89" s="6"/>
      <c r="O89" s="6"/>
      <c r="P89" s="6"/>
      <c r="Q89" s="6"/>
    </row>
    <row r="90" spans="2:17" ht="14.5" hidden="1" customHeight="1" x14ac:dyDescent="0.35">
      <c r="B90" s="6"/>
      <c r="C90" s="6"/>
      <c r="D90" s="6"/>
      <c r="E90" s="6"/>
      <c r="F90" s="6"/>
      <c r="G90" s="6"/>
      <c r="H90" s="6"/>
      <c r="I90" s="6"/>
      <c r="J90" s="6"/>
      <c r="K90" s="6"/>
      <c r="L90" s="6"/>
      <c r="M90" s="6"/>
      <c r="N90" s="6"/>
      <c r="O90" s="6"/>
      <c r="P90" s="6"/>
      <c r="Q90" s="6"/>
    </row>
    <row r="91" spans="2:17" ht="14.5" hidden="1" customHeight="1" x14ac:dyDescent="0.35">
      <c r="B91" s="6"/>
      <c r="C91" s="6"/>
      <c r="D91" s="6"/>
      <c r="E91" s="6"/>
      <c r="F91" s="6"/>
      <c r="G91" s="6"/>
      <c r="H91" s="6"/>
      <c r="I91" s="6"/>
      <c r="J91" s="6"/>
      <c r="K91" s="6"/>
      <c r="L91" s="6"/>
      <c r="M91" s="6"/>
      <c r="N91" s="6"/>
      <c r="O91" s="6"/>
      <c r="P91" s="6"/>
      <c r="Q91" s="6"/>
    </row>
    <row r="92" spans="2:17" ht="14.5" hidden="1" customHeight="1" x14ac:dyDescent="0.35">
      <c r="B92" s="6"/>
      <c r="C92" s="6"/>
      <c r="D92" s="6"/>
      <c r="E92" s="6"/>
      <c r="F92" s="6"/>
      <c r="G92" s="6"/>
      <c r="H92" s="6"/>
      <c r="I92" s="6"/>
      <c r="J92" s="6"/>
      <c r="K92" s="6"/>
      <c r="L92" s="6"/>
      <c r="M92" s="6"/>
      <c r="N92" s="6"/>
      <c r="O92" s="6"/>
      <c r="P92" s="6"/>
      <c r="Q92" s="6"/>
    </row>
    <row r="93" spans="2:17" ht="14.5" hidden="1" customHeight="1" x14ac:dyDescent="0.35">
      <c r="B93" s="6"/>
      <c r="C93" s="6"/>
      <c r="D93" s="6"/>
      <c r="E93" s="6"/>
      <c r="F93" s="6"/>
      <c r="G93" s="6"/>
      <c r="H93" s="6"/>
      <c r="I93" s="6"/>
      <c r="J93" s="6"/>
      <c r="K93" s="6"/>
      <c r="L93" s="6"/>
      <c r="M93" s="6"/>
      <c r="N93" s="6"/>
      <c r="O93" s="6"/>
      <c r="P93" s="6"/>
      <c r="Q93" s="6"/>
    </row>
    <row r="94" spans="2:17" ht="14.5" hidden="1" customHeight="1" x14ac:dyDescent="0.35">
      <c r="B94" s="6"/>
      <c r="C94" s="6"/>
      <c r="D94" s="6"/>
      <c r="E94" s="6"/>
      <c r="F94" s="6"/>
      <c r="G94" s="6"/>
      <c r="H94" s="6"/>
      <c r="I94" s="6"/>
      <c r="J94" s="6"/>
      <c r="K94" s="6"/>
      <c r="L94" s="6"/>
      <c r="M94" s="6"/>
      <c r="N94" s="6"/>
      <c r="O94" s="6"/>
      <c r="P94" s="6"/>
      <c r="Q94" s="6"/>
    </row>
    <row r="95" spans="2:17" ht="14.5" hidden="1" customHeight="1" x14ac:dyDescent="0.35">
      <c r="B95" s="6"/>
      <c r="C95" s="6"/>
      <c r="D95" s="6"/>
      <c r="E95" s="6"/>
      <c r="F95" s="6"/>
      <c r="G95" s="6"/>
      <c r="H95" s="6"/>
      <c r="I95" s="6"/>
      <c r="J95" s="6"/>
      <c r="K95" s="6"/>
      <c r="L95" s="6"/>
      <c r="M95" s="6"/>
      <c r="N95" s="6"/>
      <c r="O95" s="6"/>
      <c r="P95" s="6"/>
      <c r="Q95" s="6"/>
    </row>
    <row r="96" spans="2:17" ht="14.5" hidden="1" customHeight="1" x14ac:dyDescent="0.35">
      <c r="B96" s="6"/>
      <c r="C96" s="6"/>
      <c r="D96" s="6"/>
      <c r="E96" s="6"/>
      <c r="F96" s="6"/>
      <c r="G96" s="6"/>
      <c r="H96" s="6"/>
      <c r="I96" s="6"/>
      <c r="J96" s="6"/>
      <c r="K96" s="6"/>
      <c r="L96" s="6"/>
      <c r="M96" s="6"/>
      <c r="N96" s="6"/>
      <c r="O96" s="6"/>
      <c r="P96" s="6"/>
      <c r="Q96" s="6"/>
    </row>
    <row r="97" spans="2:17" ht="14.5" hidden="1" customHeight="1" x14ac:dyDescent="0.35">
      <c r="B97" s="6"/>
      <c r="C97" s="6"/>
      <c r="D97" s="6"/>
      <c r="E97" s="6"/>
      <c r="F97" s="6"/>
      <c r="G97" s="6"/>
      <c r="H97" s="6"/>
      <c r="I97" s="6"/>
      <c r="J97" s="6"/>
      <c r="K97" s="6"/>
      <c r="L97" s="6"/>
      <c r="M97" s="6"/>
      <c r="N97" s="6"/>
      <c r="O97" s="6"/>
      <c r="P97" s="6"/>
      <c r="Q97" s="6"/>
    </row>
    <row r="98" spans="2:17" ht="14.5" hidden="1" customHeight="1" x14ac:dyDescent="0.35">
      <c r="B98" s="6"/>
      <c r="C98" s="6"/>
      <c r="D98" s="6"/>
      <c r="E98" s="6"/>
      <c r="F98" s="6"/>
      <c r="G98" s="6"/>
      <c r="H98" s="6"/>
      <c r="I98" s="6"/>
      <c r="J98" s="6"/>
      <c r="K98" s="6"/>
      <c r="L98" s="6"/>
      <c r="M98" s="6"/>
      <c r="N98" s="6"/>
      <c r="O98" s="6"/>
      <c r="P98" s="6"/>
      <c r="Q98" s="6"/>
    </row>
    <row r="99" spans="2:17" ht="14.5" hidden="1" customHeight="1" x14ac:dyDescent="0.35">
      <c r="B99" s="6"/>
      <c r="C99" s="6"/>
      <c r="D99" s="6"/>
      <c r="E99" s="6"/>
      <c r="F99" s="6"/>
      <c r="G99" s="6"/>
      <c r="H99" s="6"/>
      <c r="I99" s="6"/>
      <c r="J99" s="6"/>
      <c r="K99" s="6"/>
      <c r="L99" s="6"/>
      <c r="M99" s="6"/>
      <c r="N99" s="6"/>
      <c r="O99" s="6"/>
      <c r="P99" s="6"/>
      <c r="Q99" s="6"/>
    </row>
    <row r="100" spans="2:17" ht="14.5" hidden="1" customHeight="1" x14ac:dyDescent="0.35">
      <c r="B100" s="6"/>
      <c r="C100" s="6"/>
      <c r="D100" s="6"/>
      <c r="E100" s="6"/>
      <c r="F100" s="6"/>
      <c r="G100" s="6"/>
      <c r="H100" s="6"/>
      <c r="I100" s="6"/>
      <c r="J100" s="6"/>
      <c r="K100" s="6"/>
      <c r="L100" s="6"/>
      <c r="M100" s="6"/>
      <c r="N100" s="6"/>
      <c r="O100" s="6"/>
      <c r="P100" s="6"/>
      <c r="Q100" s="6"/>
    </row>
    <row r="101" spans="2:17" ht="14.5" hidden="1" customHeight="1" x14ac:dyDescent="0.35">
      <c r="B101" s="6"/>
      <c r="C101" s="6"/>
      <c r="D101" s="6"/>
      <c r="E101" s="6"/>
      <c r="F101" s="6"/>
      <c r="G101" s="6"/>
      <c r="H101" s="6"/>
      <c r="I101" s="6"/>
      <c r="J101" s="6"/>
      <c r="K101" s="6"/>
      <c r="L101" s="6"/>
      <c r="M101" s="6"/>
      <c r="N101" s="6"/>
      <c r="O101" s="6"/>
      <c r="P101" s="6"/>
      <c r="Q101" s="6"/>
    </row>
    <row r="102" spans="2:17" ht="14.5" hidden="1" customHeight="1" x14ac:dyDescent="0.35">
      <c r="B102" s="6"/>
      <c r="C102" s="6"/>
      <c r="D102" s="6"/>
      <c r="E102" s="6"/>
      <c r="F102" s="6"/>
      <c r="G102" s="6"/>
      <c r="H102" s="6"/>
      <c r="I102" s="6"/>
      <c r="J102" s="6"/>
      <c r="K102" s="6"/>
      <c r="L102" s="6"/>
      <c r="M102" s="6"/>
      <c r="N102" s="6"/>
      <c r="O102" s="6"/>
      <c r="P102" s="6"/>
      <c r="Q102" s="6"/>
    </row>
    <row r="103" spans="2:17" ht="14.5" hidden="1" customHeight="1" x14ac:dyDescent="0.35">
      <c r="B103" s="6"/>
      <c r="C103" s="6"/>
      <c r="D103" s="6"/>
      <c r="E103" s="6"/>
      <c r="F103" s="6"/>
      <c r="G103" s="6"/>
      <c r="H103" s="6"/>
      <c r="I103" s="6"/>
      <c r="J103" s="6"/>
      <c r="K103" s="6"/>
      <c r="L103" s="6"/>
      <c r="M103" s="6"/>
      <c r="N103" s="6"/>
      <c r="O103" s="6"/>
      <c r="P103" s="6"/>
      <c r="Q103" s="6"/>
    </row>
    <row r="104" spans="2:17" ht="14.5" hidden="1" customHeight="1" x14ac:dyDescent="0.35">
      <c r="B104" s="6"/>
      <c r="C104" s="6"/>
      <c r="D104" s="6"/>
      <c r="E104" s="6"/>
      <c r="F104" s="6"/>
      <c r="G104" s="6"/>
      <c r="H104" s="6"/>
      <c r="I104" s="6"/>
      <c r="J104" s="6"/>
      <c r="K104" s="6"/>
      <c r="L104" s="6"/>
      <c r="M104" s="6"/>
      <c r="N104" s="6"/>
      <c r="O104" s="6"/>
      <c r="P104" s="6"/>
      <c r="Q104" s="6"/>
    </row>
    <row r="105" spans="2:17" ht="14.5" hidden="1" customHeight="1" x14ac:dyDescent="0.35">
      <c r="B105" s="6"/>
      <c r="C105" s="6"/>
      <c r="D105" s="6"/>
      <c r="E105" s="6"/>
      <c r="F105" s="6"/>
      <c r="G105" s="6"/>
      <c r="H105" s="6"/>
      <c r="I105" s="6"/>
      <c r="J105" s="6"/>
      <c r="K105" s="6"/>
      <c r="L105" s="6"/>
      <c r="M105" s="6"/>
      <c r="N105" s="6"/>
      <c r="O105" s="6"/>
      <c r="P105" s="6"/>
      <c r="Q105" s="6"/>
    </row>
    <row r="106" spans="2:17" ht="14.5" hidden="1" customHeight="1" x14ac:dyDescent="0.35">
      <c r="B106" s="6"/>
      <c r="C106" s="6"/>
      <c r="D106" s="6"/>
      <c r="E106" s="6"/>
      <c r="F106" s="6"/>
      <c r="G106" s="6"/>
      <c r="H106" s="6"/>
      <c r="I106" s="6"/>
      <c r="J106" s="6"/>
      <c r="K106" s="6"/>
      <c r="L106" s="6"/>
      <c r="M106" s="6"/>
      <c r="N106" s="6"/>
      <c r="O106" s="6"/>
      <c r="P106" s="6"/>
      <c r="Q106" s="6"/>
    </row>
    <row r="107" spans="2:17" ht="14.5" hidden="1" customHeight="1" x14ac:dyDescent="0.35">
      <c r="B107" s="6"/>
      <c r="C107" s="6"/>
      <c r="D107" s="6"/>
      <c r="E107" s="6"/>
      <c r="F107" s="6"/>
      <c r="G107" s="6"/>
      <c r="H107" s="6"/>
      <c r="I107" s="6"/>
      <c r="J107" s="6"/>
      <c r="K107" s="6"/>
      <c r="L107" s="6"/>
      <c r="M107" s="6"/>
      <c r="N107" s="6"/>
      <c r="O107" s="6"/>
      <c r="P107" s="6"/>
      <c r="Q107" s="6"/>
    </row>
    <row r="108" spans="2:17" ht="14.5" hidden="1" customHeight="1" x14ac:dyDescent="0.35">
      <c r="B108" s="6"/>
      <c r="C108" s="6"/>
      <c r="D108" s="6"/>
      <c r="E108" s="6"/>
      <c r="F108" s="6"/>
      <c r="G108" s="6"/>
      <c r="H108" s="6"/>
      <c r="I108" s="6"/>
      <c r="J108" s="6"/>
      <c r="K108" s="6"/>
      <c r="L108" s="6"/>
      <c r="M108" s="6"/>
      <c r="N108" s="6"/>
      <c r="O108" s="6"/>
      <c r="P108" s="6"/>
      <c r="Q108" s="6"/>
    </row>
    <row r="109" spans="2:17" ht="14.5" hidden="1" customHeight="1" x14ac:dyDescent="0.35">
      <c r="B109" s="6"/>
      <c r="C109" s="6"/>
      <c r="D109" s="6"/>
      <c r="E109" s="6"/>
      <c r="F109" s="6"/>
      <c r="G109" s="6"/>
      <c r="H109" s="6"/>
      <c r="I109" s="6"/>
      <c r="J109" s="6"/>
      <c r="K109" s="6"/>
      <c r="L109" s="6"/>
      <c r="M109" s="6"/>
      <c r="N109" s="6"/>
      <c r="O109" s="6"/>
      <c r="P109" s="6"/>
      <c r="Q109" s="6"/>
    </row>
    <row r="110" spans="2:17" ht="14.5" hidden="1" customHeight="1" x14ac:dyDescent="0.35">
      <c r="B110" s="6"/>
      <c r="C110" s="6"/>
      <c r="D110" s="6"/>
      <c r="E110" s="6"/>
      <c r="F110" s="6"/>
      <c r="G110" s="6"/>
      <c r="H110" s="6"/>
      <c r="I110" s="6"/>
      <c r="J110" s="6"/>
      <c r="K110" s="6"/>
      <c r="L110" s="6"/>
      <c r="M110" s="6"/>
      <c r="N110" s="6"/>
      <c r="O110" s="6"/>
      <c r="P110" s="6"/>
      <c r="Q110" s="6"/>
    </row>
    <row r="111" spans="2:17" ht="14.5" hidden="1" customHeight="1" x14ac:dyDescent="0.35">
      <c r="B111" s="6"/>
      <c r="C111" s="6"/>
      <c r="D111" s="6"/>
      <c r="E111" s="6"/>
      <c r="F111" s="6"/>
      <c r="G111" s="6"/>
      <c r="H111" s="6"/>
      <c r="I111" s="6"/>
      <c r="J111" s="6"/>
      <c r="K111" s="6"/>
      <c r="L111" s="6"/>
      <c r="M111" s="6"/>
      <c r="N111" s="6"/>
      <c r="O111" s="6"/>
      <c r="P111" s="6"/>
      <c r="Q111" s="6"/>
    </row>
    <row r="112" spans="2:17" ht="14.5" hidden="1" customHeight="1" x14ac:dyDescent="0.35">
      <c r="B112" s="6"/>
      <c r="C112" s="6"/>
      <c r="D112" s="6"/>
      <c r="E112" s="6"/>
      <c r="F112" s="6"/>
      <c r="G112" s="6"/>
      <c r="H112" s="6"/>
      <c r="I112" s="6"/>
      <c r="J112" s="6"/>
      <c r="K112" s="6"/>
      <c r="L112" s="6"/>
      <c r="M112" s="6"/>
      <c r="N112" s="6"/>
      <c r="O112" s="6"/>
      <c r="P112" s="6"/>
      <c r="Q112" s="6"/>
    </row>
    <row r="113" spans="2:17" ht="14.5" hidden="1" customHeight="1" x14ac:dyDescent="0.35">
      <c r="B113" s="6"/>
      <c r="C113" s="6"/>
      <c r="D113" s="6"/>
      <c r="E113" s="6"/>
      <c r="F113" s="6"/>
      <c r="G113" s="6"/>
      <c r="H113" s="6"/>
      <c r="I113" s="6"/>
      <c r="J113" s="6"/>
      <c r="K113" s="6"/>
      <c r="L113" s="6"/>
      <c r="M113" s="6"/>
      <c r="N113" s="6"/>
      <c r="O113" s="6"/>
      <c r="P113" s="6"/>
      <c r="Q113" s="6"/>
    </row>
    <row r="114" spans="2:17" ht="14.5" hidden="1" customHeight="1" x14ac:dyDescent="0.35">
      <c r="B114" s="6"/>
      <c r="C114" s="6"/>
      <c r="D114" s="6"/>
      <c r="E114" s="6"/>
      <c r="F114" s="6"/>
      <c r="G114" s="6"/>
      <c r="H114" s="6"/>
      <c r="I114" s="6"/>
      <c r="J114" s="6"/>
      <c r="K114" s="6"/>
      <c r="L114" s="6"/>
      <c r="M114" s="6"/>
      <c r="N114" s="6"/>
      <c r="O114" s="6"/>
      <c r="P114" s="6"/>
      <c r="Q114" s="6"/>
    </row>
    <row r="115" spans="2:17" ht="14.5" hidden="1" customHeight="1" x14ac:dyDescent="0.35">
      <c r="B115" s="6"/>
      <c r="C115" s="6"/>
      <c r="D115" s="6"/>
      <c r="E115" s="6"/>
      <c r="F115" s="6"/>
      <c r="G115" s="6"/>
      <c r="H115" s="6"/>
      <c r="I115" s="6"/>
      <c r="J115" s="6"/>
      <c r="K115" s="6"/>
      <c r="L115" s="6"/>
      <c r="M115" s="6"/>
      <c r="N115" s="6"/>
      <c r="O115" s="6"/>
      <c r="P115" s="6"/>
      <c r="Q115" s="6"/>
    </row>
    <row r="116" spans="2:17" ht="14.5" hidden="1" customHeight="1" x14ac:dyDescent="0.35">
      <c r="B116" s="6"/>
      <c r="C116" s="6"/>
      <c r="D116" s="6"/>
      <c r="E116" s="6"/>
      <c r="F116" s="6"/>
      <c r="G116" s="6"/>
      <c r="H116" s="6"/>
      <c r="I116" s="6"/>
      <c r="J116" s="6"/>
      <c r="K116" s="6"/>
      <c r="L116" s="6"/>
      <c r="M116" s="6"/>
      <c r="N116" s="6"/>
      <c r="O116" s="6"/>
      <c r="P116" s="6"/>
      <c r="Q116" s="6"/>
    </row>
    <row r="117" spans="2:17" ht="14.5" hidden="1" customHeight="1" x14ac:dyDescent="0.35">
      <c r="B117" s="6"/>
      <c r="C117" s="6"/>
      <c r="D117" s="6"/>
      <c r="E117" s="6"/>
      <c r="F117" s="6"/>
      <c r="G117" s="6"/>
      <c r="H117" s="6"/>
      <c r="I117" s="6"/>
      <c r="J117" s="6"/>
      <c r="K117" s="6"/>
      <c r="L117" s="6"/>
      <c r="M117" s="6"/>
      <c r="N117" s="6"/>
      <c r="O117" s="6"/>
      <c r="P117" s="6"/>
      <c r="Q117" s="6"/>
    </row>
    <row r="118" spans="2:17" ht="14.5" hidden="1" customHeight="1" x14ac:dyDescent="0.35">
      <c r="B118" s="6"/>
      <c r="C118" s="6"/>
      <c r="D118" s="6"/>
      <c r="E118" s="6"/>
      <c r="F118" s="6"/>
      <c r="G118" s="6"/>
      <c r="H118" s="6"/>
      <c r="I118" s="6"/>
      <c r="J118" s="6"/>
      <c r="K118" s="6"/>
      <c r="L118" s="6"/>
      <c r="M118" s="6"/>
      <c r="N118" s="6"/>
      <c r="O118" s="6"/>
      <c r="P118" s="6"/>
      <c r="Q118" s="6"/>
    </row>
    <row r="119" spans="2:17" ht="14.5" hidden="1" customHeight="1" x14ac:dyDescent="0.35">
      <c r="B119" s="6"/>
      <c r="C119" s="6"/>
      <c r="D119" s="6"/>
      <c r="E119" s="6"/>
      <c r="F119" s="6"/>
      <c r="G119" s="6"/>
      <c r="H119" s="6"/>
      <c r="I119" s="6"/>
      <c r="J119" s="6"/>
      <c r="K119" s="6"/>
      <c r="L119" s="6"/>
      <c r="M119" s="6"/>
      <c r="N119" s="6"/>
      <c r="O119" s="6"/>
      <c r="P119" s="6"/>
      <c r="Q119" s="6"/>
    </row>
    <row r="120" spans="2:17" ht="14.5" hidden="1" customHeight="1" x14ac:dyDescent="0.35">
      <c r="B120" s="6"/>
      <c r="C120" s="6"/>
      <c r="D120" s="6"/>
      <c r="E120" s="6"/>
      <c r="F120" s="6"/>
      <c r="G120" s="6"/>
      <c r="H120" s="6"/>
      <c r="I120" s="6"/>
      <c r="J120" s="6"/>
      <c r="K120" s="6"/>
      <c r="L120" s="6"/>
      <c r="M120" s="6"/>
      <c r="N120" s="6"/>
      <c r="O120" s="6"/>
      <c r="P120" s="6"/>
      <c r="Q120" s="6"/>
    </row>
    <row r="121" spans="2:17" ht="14.5" hidden="1" customHeight="1" x14ac:dyDescent="0.35">
      <c r="B121" s="6"/>
      <c r="C121" s="6"/>
      <c r="D121" s="6"/>
      <c r="E121" s="6"/>
      <c r="F121" s="6"/>
      <c r="G121" s="6"/>
      <c r="H121" s="6"/>
      <c r="I121" s="6"/>
      <c r="J121" s="6"/>
      <c r="K121" s="6"/>
      <c r="L121" s="6"/>
      <c r="M121" s="6"/>
      <c r="N121" s="6"/>
      <c r="O121" s="6"/>
      <c r="P121" s="6"/>
      <c r="Q121" s="6"/>
    </row>
    <row r="122" spans="2:17" ht="14.5" hidden="1" customHeight="1" x14ac:dyDescent="0.35">
      <c r="B122" s="6"/>
      <c r="C122" s="6"/>
      <c r="D122" s="6"/>
      <c r="E122" s="6"/>
      <c r="F122" s="6"/>
      <c r="G122" s="6"/>
      <c r="H122" s="6"/>
      <c r="I122" s="6"/>
      <c r="J122" s="6"/>
      <c r="K122" s="6"/>
      <c r="L122" s="6"/>
      <c r="M122" s="6"/>
      <c r="N122" s="6"/>
      <c r="O122" s="6"/>
      <c r="P122" s="6"/>
      <c r="Q122" s="6"/>
    </row>
    <row r="123" spans="2:17" ht="14.5" hidden="1" customHeight="1" x14ac:dyDescent="0.35">
      <c r="B123" s="6"/>
      <c r="C123" s="6"/>
      <c r="D123" s="6"/>
      <c r="E123" s="6"/>
      <c r="F123" s="6"/>
      <c r="G123" s="6"/>
      <c r="H123" s="6"/>
      <c r="I123" s="6"/>
      <c r="J123" s="6"/>
      <c r="K123" s="6"/>
      <c r="L123" s="6"/>
      <c r="M123" s="6"/>
      <c r="N123" s="6"/>
      <c r="O123" s="6"/>
      <c r="P123" s="6"/>
      <c r="Q123" s="6"/>
    </row>
    <row r="124" spans="2:17" ht="14.5" hidden="1" customHeight="1" x14ac:dyDescent="0.35">
      <c r="B124" s="6"/>
      <c r="C124" s="6"/>
      <c r="D124" s="6"/>
      <c r="E124" s="6"/>
      <c r="F124" s="6"/>
      <c r="G124" s="6"/>
      <c r="H124" s="6"/>
      <c r="I124" s="6"/>
      <c r="J124" s="6"/>
      <c r="K124" s="6"/>
      <c r="L124" s="6"/>
      <c r="M124" s="6"/>
      <c r="N124" s="6"/>
      <c r="O124" s="6"/>
      <c r="P124" s="6"/>
      <c r="Q124" s="6"/>
    </row>
    <row r="125" spans="2:17" ht="14.5" hidden="1" customHeight="1" x14ac:dyDescent="0.35">
      <c r="B125" s="6"/>
      <c r="C125" s="6"/>
      <c r="D125" s="6"/>
      <c r="E125" s="6"/>
      <c r="F125" s="6"/>
      <c r="G125" s="6"/>
      <c r="H125" s="6"/>
      <c r="I125" s="6"/>
      <c r="J125" s="6"/>
      <c r="K125" s="6"/>
      <c r="L125" s="6"/>
      <c r="M125" s="6"/>
      <c r="N125" s="6"/>
      <c r="O125" s="6"/>
      <c r="P125" s="6"/>
      <c r="Q125" s="6"/>
    </row>
    <row r="126" spans="2:17" ht="14.5" hidden="1" customHeight="1" x14ac:dyDescent="0.35">
      <c r="B126" s="6"/>
      <c r="C126" s="6"/>
      <c r="D126" s="6"/>
      <c r="E126" s="6"/>
      <c r="F126" s="6"/>
      <c r="G126" s="6"/>
      <c r="H126" s="6"/>
      <c r="I126" s="6"/>
      <c r="J126" s="6"/>
      <c r="K126" s="6"/>
      <c r="L126" s="6"/>
      <c r="M126" s="6"/>
      <c r="N126" s="6"/>
      <c r="O126" s="6"/>
      <c r="P126" s="6"/>
      <c r="Q126" s="6"/>
    </row>
    <row r="127" spans="2:17" ht="14.5" hidden="1" customHeight="1" x14ac:dyDescent="0.35">
      <c r="B127" s="6"/>
      <c r="C127" s="6"/>
      <c r="D127" s="6"/>
      <c r="E127" s="6"/>
      <c r="F127" s="6"/>
      <c r="G127" s="6"/>
      <c r="H127" s="6"/>
      <c r="I127" s="6"/>
      <c r="J127" s="6"/>
      <c r="K127" s="6"/>
      <c r="L127" s="6"/>
      <c r="M127" s="6"/>
      <c r="N127" s="6"/>
      <c r="O127" s="6"/>
      <c r="P127" s="6"/>
      <c r="Q127" s="6"/>
    </row>
    <row r="128" spans="2:17" ht="14.5" hidden="1" customHeight="1" x14ac:dyDescent="0.35">
      <c r="B128" s="6"/>
      <c r="C128" s="6"/>
      <c r="D128" s="6"/>
      <c r="E128" s="6"/>
      <c r="F128" s="6"/>
      <c r="G128" s="6"/>
      <c r="H128" s="6"/>
      <c r="I128" s="6"/>
      <c r="J128" s="6"/>
      <c r="K128" s="6"/>
      <c r="L128" s="6"/>
      <c r="M128" s="6"/>
      <c r="N128" s="6"/>
      <c r="O128" s="6"/>
      <c r="P128" s="6"/>
      <c r="Q128" s="6"/>
    </row>
    <row r="129" spans="2:17" ht="14.5" hidden="1" customHeight="1" x14ac:dyDescent="0.35">
      <c r="B129" s="6"/>
      <c r="C129" s="6"/>
      <c r="D129" s="6"/>
      <c r="E129" s="6"/>
      <c r="F129" s="6"/>
      <c r="G129" s="6"/>
      <c r="H129" s="6"/>
      <c r="I129" s="6"/>
      <c r="J129" s="6"/>
      <c r="K129" s="6"/>
      <c r="L129" s="6"/>
      <c r="M129" s="6"/>
      <c r="N129" s="6"/>
      <c r="O129" s="6"/>
      <c r="P129" s="6"/>
      <c r="Q129" s="6"/>
    </row>
    <row r="130" spans="2:17" ht="14.5" hidden="1" customHeight="1" x14ac:dyDescent="0.35">
      <c r="B130" s="6"/>
      <c r="C130" s="6"/>
      <c r="D130" s="6"/>
      <c r="E130" s="6"/>
      <c r="F130" s="6"/>
      <c r="G130" s="6"/>
      <c r="H130" s="6"/>
      <c r="I130" s="6"/>
      <c r="J130" s="6"/>
      <c r="K130" s="6"/>
      <c r="L130" s="6"/>
      <c r="M130" s="6"/>
      <c r="N130" s="6"/>
      <c r="O130" s="6"/>
      <c r="P130" s="6"/>
      <c r="Q130" s="6"/>
    </row>
    <row r="131" spans="2:17" ht="14.5" hidden="1" customHeight="1" x14ac:dyDescent="0.35">
      <c r="B131" s="6"/>
      <c r="C131" s="6"/>
      <c r="D131" s="6"/>
      <c r="E131" s="6"/>
      <c r="F131" s="6"/>
      <c r="G131" s="6"/>
      <c r="H131" s="6"/>
      <c r="I131" s="6"/>
      <c r="J131" s="6"/>
      <c r="K131" s="6"/>
      <c r="L131" s="6"/>
      <c r="M131" s="6"/>
      <c r="N131" s="6"/>
      <c r="O131" s="6"/>
      <c r="P131" s="6"/>
      <c r="Q131" s="6"/>
    </row>
    <row r="132" spans="2:17" ht="14.5" hidden="1" customHeight="1" x14ac:dyDescent="0.35">
      <c r="B132" s="6"/>
      <c r="C132" s="6"/>
      <c r="D132" s="6"/>
      <c r="E132" s="6"/>
      <c r="F132" s="6"/>
      <c r="G132" s="6"/>
      <c r="H132" s="6"/>
      <c r="I132" s="6"/>
      <c r="J132" s="6"/>
      <c r="K132" s="6"/>
      <c r="L132" s="6"/>
      <c r="M132" s="6"/>
      <c r="N132" s="6"/>
      <c r="O132" s="6"/>
      <c r="P132" s="6"/>
      <c r="Q132" s="6"/>
    </row>
    <row r="133" spans="2:17" ht="14.5" hidden="1" customHeight="1" x14ac:dyDescent="0.35">
      <c r="B133" s="6"/>
      <c r="C133" s="6"/>
      <c r="D133" s="6"/>
      <c r="E133" s="6"/>
      <c r="F133" s="6"/>
      <c r="G133" s="6"/>
      <c r="H133" s="6"/>
      <c r="I133" s="6"/>
      <c r="J133" s="6"/>
      <c r="K133" s="6"/>
      <c r="L133" s="6"/>
      <c r="M133" s="6"/>
      <c r="N133" s="6"/>
      <c r="O133" s="6"/>
      <c r="P133" s="6"/>
      <c r="Q133" s="6"/>
    </row>
    <row r="134" spans="2:17" ht="14.5" hidden="1" customHeight="1" x14ac:dyDescent="0.35">
      <c r="B134" s="6"/>
      <c r="C134" s="6"/>
      <c r="D134" s="6"/>
      <c r="E134" s="6"/>
      <c r="F134" s="6"/>
      <c r="G134" s="6"/>
      <c r="H134" s="6"/>
      <c r="I134" s="6"/>
      <c r="J134" s="6"/>
      <c r="K134" s="6"/>
      <c r="L134" s="6"/>
      <c r="M134" s="6"/>
      <c r="N134" s="6"/>
      <c r="O134" s="6"/>
      <c r="P134" s="6"/>
      <c r="Q134" s="6"/>
    </row>
    <row r="135" spans="2:17" ht="14.5" hidden="1" customHeight="1" x14ac:dyDescent="0.35">
      <c r="B135" s="6"/>
      <c r="C135" s="6"/>
      <c r="D135" s="6"/>
      <c r="E135" s="6"/>
      <c r="F135" s="6"/>
      <c r="G135" s="6"/>
      <c r="H135" s="6"/>
      <c r="I135" s="6"/>
      <c r="J135" s="6"/>
      <c r="K135" s="6"/>
      <c r="L135" s="6"/>
      <c r="M135" s="6"/>
      <c r="N135" s="6"/>
      <c r="O135" s="6"/>
      <c r="P135" s="6"/>
      <c r="Q135" s="6"/>
    </row>
    <row r="136" spans="2:17" ht="14.5" hidden="1" customHeight="1" x14ac:dyDescent="0.35">
      <c r="B136" s="6"/>
      <c r="C136" s="6"/>
      <c r="D136" s="6"/>
      <c r="E136" s="6"/>
      <c r="F136" s="6"/>
      <c r="G136" s="6"/>
      <c r="H136" s="6"/>
      <c r="I136" s="6"/>
      <c r="J136" s="6"/>
      <c r="K136" s="6"/>
      <c r="L136" s="6"/>
      <c r="M136" s="6"/>
      <c r="N136" s="6"/>
      <c r="O136" s="6"/>
      <c r="P136" s="6"/>
      <c r="Q136" s="6"/>
    </row>
    <row r="137" spans="2:17" ht="14.5" hidden="1" customHeight="1" x14ac:dyDescent="0.35">
      <c r="B137" s="6"/>
      <c r="C137" s="6"/>
      <c r="D137" s="6"/>
      <c r="E137" s="6"/>
      <c r="F137" s="6"/>
      <c r="G137" s="6"/>
      <c r="H137" s="6"/>
      <c r="I137" s="6"/>
      <c r="J137" s="6"/>
      <c r="K137" s="6"/>
      <c r="L137" s="6"/>
      <c r="M137" s="6"/>
      <c r="N137" s="6"/>
      <c r="O137" s="6"/>
      <c r="P137" s="6"/>
      <c r="Q137" s="6"/>
    </row>
    <row r="138" spans="2:17" ht="14.5" hidden="1" customHeight="1" x14ac:dyDescent="0.35">
      <c r="B138" s="6"/>
      <c r="C138" s="6"/>
      <c r="D138" s="6"/>
      <c r="E138" s="6"/>
      <c r="F138" s="6"/>
      <c r="G138" s="6"/>
      <c r="H138" s="6"/>
      <c r="I138" s="6"/>
      <c r="J138" s="6"/>
      <c r="K138" s="6"/>
      <c r="L138" s="6"/>
      <c r="M138" s="6"/>
      <c r="N138" s="6"/>
      <c r="O138" s="6"/>
      <c r="P138" s="6"/>
      <c r="Q138" s="6"/>
    </row>
    <row r="139" spans="2:17" ht="14.5" hidden="1" customHeight="1" x14ac:dyDescent="0.35">
      <c r="B139" s="6"/>
      <c r="C139" s="6"/>
      <c r="D139" s="6"/>
      <c r="E139" s="6"/>
      <c r="F139" s="6"/>
      <c r="G139" s="6"/>
      <c r="H139" s="6"/>
      <c r="I139" s="6"/>
      <c r="J139" s="6"/>
      <c r="K139" s="6"/>
      <c r="L139" s="6"/>
      <c r="M139" s="6"/>
      <c r="N139" s="6"/>
      <c r="O139" s="6"/>
      <c r="P139" s="6"/>
      <c r="Q139" s="6"/>
    </row>
    <row r="140" spans="2:17" ht="14.5" hidden="1" customHeight="1" x14ac:dyDescent="0.35">
      <c r="B140" s="6"/>
      <c r="C140" s="6"/>
      <c r="D140" s="6"/>
      <c r="E140" s="6"/>
      <c r="F140" s="6"/>
      <c r="G140" s="6"/>
      <c r="H140" s="6"/>
      <c r="I140" s="6"/>
      <c r="J140" s="6"/>
      <c r="K140" s="6"/>
      <c r="L140" s="6"/>
      <c r="M140" s="6"/>
      <c r="N140" s="6"/>
      <c r="O140" s="6"/>
      <c r="P140" s="6"/>
      <c r="Q140" s="6"/>
    </row>
    <row r="141" spans="2:17" ht="14.5" hidden="1" customHeight="1" x14ac:dyDescent="0.35">
      <c r="B141" s="6"/>
      <c r="C141" s="6"/>
      <c r="D141" s="6"/>
      <c r="E141" s="6"/>
      <c r="F141" s="6"/>
      <c r="G141" s="6"/>
      <c r="H141" s="6"/>
      <c r="I141" s="6"/>
      <c r="J141" s="6"/>
      <c r="K141" s="6"/>
      <c r="L141" s="6"/>
      <c r="M141" s="6"/>
      <c r="N141" s="6"/>
      <c r="O141" s="6"/>
      <c r="P141" s="6"/>
      <c r="Q141" s="6"/>
    </row>
    <row r="142" spans="2:17" ht="14.5" hidden="1" customHeight="1" x14ac:dyDescent="0.35">
      <c r="B142" s="6"/>
      <c r="C142" s="6"/>
      <c r="D142" s="6"/>
      <c r="E142" s="6"/>
      <c r="F142" s="6"/>
      <c r="G142" s="6"/>
      <c r="H142" s="6"/>
      <c r="I142" s="6"/>
      <c r="J142" s="6"/>
      <c r="K142" s="6"/>
      <c r="L142" s="6"/>
      <c r="M142" s="6"/>
      <c r="N142" s="6"/>
      <c r="O142" s="6"/>
      <c r="P142" s="6"/>
      <c r="Q142" s="6"/>
    </row>
    <row r="143" spans="2:17" ht="14.5" hidden="1" customHeight="1" x14ac:dyDescent="0.35">
      <c r="B143" s="6"/>
      <c r="C143" s="6"/>
      <c r="D143" s="6"/>
      <c r="E143" s="6"/>
      <c r="F143" s="6"/>
      <c r="G143" s="6"/>
      <c r="H143" s="6"/>
      <c r="I143" s="6"/>
      <c r="J143" s="6"/>
      <c r="K143" s="6"/>
      <c r="L143" s="6"/>
      <c r="M143" s="6"/>
      <c r="N143" s="6"/>
      <c r="O143" s="6"/>
      <c r="P143" s="6"/>
      <c r="Q143" s="6"/>
    </row>
    <row r="144" spans="2:17" ht="14.5" hidden="1" customHeight="1" x14ac:dyDescent="0.35">
      <c r="B144" s="6"/>
      <c r="C144" s="6"/>
      <c r="D144" s="6"/>
      <c r="E144" s="6"/>
      <c r="F144" s="6"/>
      <c r="G144" s="6"/>
      <c r="H144" s="6"/>
      <c r="I144" s="6"/>
      <c r="J144" s="6"/>
      <c r="K144" s="6"/>
      <c r="L144" s="6"/>
      <c r="M144" s="6"/>
      <c r="N144" s="6"/>
      <c r="O144" s="6"/>
      <c r="P144" s="6"/>
      <c r="Q144" s="6"/>
    </row>
    <row r="145" spans="2:17" ht="14.5" hidden="1" customHeight="1" x14ac:dyDescent="0.35">
      <c r="B145" s="6"/>
      <c r="C145" s="6"/>
      <c r="D145" s="6"/>
      <c r="E145" s="6"/>
      <c r="F145" s="6"/>
      <c r="G145" s="6"/>
      <c r="H145" s="6"/>
      <c r="I145" s="6"/>
      <c r="J145" s="6"/>
      <c r="K145" s="6"/>
      <c r="L145" s="6"/>
      <c r="M145" s="6"/>
      <c r="N145" s="6"/>
      <c r="O145" s="6"/>
      <c r="P145" s="6"/>
      <c r="Q145" s="6"/>
    </row>
    <row r="146" spans="2:17" ht="14.5" hidden="1" customHeight="1" x14ac:dyDescent="0.35">
      <c r="B146" s="6"/>
      <c r="C146" s="6"/>
      <c r="D146" s="6"/>
      <c r="E146" s="6"/>
      <c r="F146" s="6"/>
      <c r="G146" s="6"/>
      <c r="H146" s="6"/>
      <c r="I146" s="6"/>
      <c r="J146" s="6"/>
      <c r="K146" s="6"/>
      <c r="L146" s="6"/>
      <c r="M146" s="6"/>
      <c r="N146" s="6"/>
      <c r="O146" s="6"/>
      <c r="P146" s="6"/>
      <c r="Q146" s="6"/>
    </row>
    <row r="147" spans="2:17" ht="14.5" hidden="1" customHeight="1" x14ac:dyDescent="0.35">
      <c r="B147" s="6"/>
      <c r="C147" s="6"/>
      <c r="D147" s="6"/>
      <c r="E147" s="6"/>
      <c r="F147" s="6"/>
      <c r="G147" s="6"/>
      <c r="H147" s="6"/>
      <c r="I147" s="6"/>
      <c r="J147" s="6"/>
      <c r="K147" s="6"/>
      <c r="L147" s="6"/>
      <c r="M147" s="6"/>
      <c r="N147" s="6"/>
      <c r="O147" s="6"/>
      <c r="P147" s="6"/>
      <c r="Q147" s="6"/>
    </row>
    <row r="148" spans="2:17" ht="14.5" hidden="1" customHeight="1" x14ac:dyDescent="0.35">
      <c r="B148" s="6"/>
      <c r="C148" s="6"/>
      <c r="D148" s="6"/>
      <c r="E148" s="6"/>
      <c r="F148" s="6"/>
      <c r="G148" s="6"/>
      <c r="H148" s="6"/>
      <c r="I148" s="6"/>
      <c r="J148" s="6"/>
      <c r="K148" s="6"/>
      <c r="L148" s="6"/>
      <c r="M148" s="6"/>
      <c r="N148" s="6"/>
      <c r="O148" s="6"/>
      <c r="P148" s="6"/>
      <c r="Q148" s="6"/>
    </row>
    <row r="149" spans="2:17" ht="14.5" hidden="1" customHeight="1" x14ac:dyDescent="0.35">
      <c r="B149" s="6"/>
      <c r="C149" s="6"/>
      <c r="D149" s="6"/>
      <c r="E149" s="6"/>
      <c r="F149" s="6"/>
      <c r="G149" s="6"/>
      <c r="H149" s="6"/>
      <c r="I149" s="6"/>
      <c r="J149" s="6"/>
      <c r="K149" s="6"/>
      <c r="L149" s="6"/>
      <c r="M149" s="6"/>
      <c r="N149" s="6"/>
      <c r="O149" s="6"/>
      <c r="P149" s="6"/>
      <c r="Q149" s="6"/>
    </row>
    <row r="150" spans="2:17" ht="14.5" hidden="1" customHeight="1" x14ac:dyDescent="0.35">
      <c r="B150" s="6"/>
      <c r="C150" s="6"/>
      <c r="D150" s="6"/>
      <c r="E150" s="6"/>
      <c r="F150" s="6"/>
      <c r="G150" s="6"/>
      <c r="H150" s="6"/>
      <c r="I150" s="6"/>
      <c r="J150" s="6"/>
      <c r="K150" s="6"/>
      <c r="L150" s="6"/>
      <c r="M150" s="6"/>
      <c r="N150" s="6"/>
      <c r="O150" s="6"/>
      <c r="P150" s="6"/>
      <c r="Q150" s="6"/>
    </row>
    <row r="151" spans="2:17" ht="14.5" hidden="1" customHeight="1" x14ac:dyDescent="0.35">
      <c r="B151" s="6"/>
      <c r="C151" s="6"/>
      <c r="D151" s="6"/>
      <c r="E151" s="6"/>
      <c r="F151" s="6"/>
      <c r="G151" s="6"/>
      <c r="H151" s="6"/>
      <c r="I151" s="6"/>
      <c r="J151" s="6"/>
      <c r="K151" s="6"/>
      <c r="L151" s="6"/>
      <c r="M151" s="6"/>
      <c r="N151" s="6"/>
      <c r="O151" s="6"/>
      <c r="P151" s="6"/>
      <c r="Q151" s="6"/>
    </row>
    <row r="152" spans="2:17" ht="14.5" hidden="1" customHeight="1" x14ac:dyDescent="0.35">
      <c r="B152" s="6"/>
      <c r="C152" s="6"/>
      <c r="D152" s="6"/>
      <c r="E152" s="6"/>
      <c r="F152" s="6"/>
      <c r="G152" s="6"/>
      <c r="H152" s="6"/>
      <c r="I152" s="6"/>
      <c r="J152" s="6"/>
      <c r="K152" s="6"/>
      <c r="L152" s="6"/>
      <c r="M152" s="6"/>
      <c r="N152" s="6"/>
      <c r="O152" s="6"/>
      <c r="P152" s="6"/>
      <c r="Q152" s="6"/>
    </row>
    <row r="153" spans="2:17" ht="14.5" hidden="1" customHeight="1" x14ac:dyDescent="0.35">
      <c r="B153" s="6"/>
      <c r="C153" s="6"/>
      <c r="D153" s="6"/>
      <c r="E153" s="6"/>
      <c r="F153" s="6"/>
      <c r="G153" s="6"/>
      <c r="H153" s="6"/>
      <c r="I153" s="6"/>
      <c r="J153" s="6"/>
      <c r="K153" s="6"/>
      <c r="L153" s="6"/>
      <c r="M153" s="6"/>
      <c r="N153" s="6"/>
      <c r="O153" s="6"/>
      <c r="P153" s="6"/>
      <c r="Q153" s="6"/>
    </row>
    <row r="154" spans="2:17" ht="14.5" hidden="1" customHeight="1" x14ac:dyDescent="0.35">
      <c r="B154" s="6"/>
      <c r="C154" s="6"/>
      <c r="D154" s="6"/>
      <c r="E154" s="6"/>
      <c r="F154" s="6"/>
      <c r="G154" s="6"/>
      <c r="H154" s="6"/>
      <c r="I154" s="6"/>
      <c r="J154" s="6"/>
      <c r="K154" s="6"/>
      <c r="L154" s="6"/>
      <c r="M154" s="6"/>
      <c r="N154" s="6"/>
      <c r="O154" s="6"/>
      <c r="P154" s="6"/>
      <c r="Q154" s="6"/>
    </row>
    <row r="155" spans="2:17" ht="14.5" hidden="1" customHeight="1" x14ac:dyDescent="0.35">
      <c r="B155" s="6"/>
      <c r="C155" s="6"/>
      <c r="D155" s="6"/>
      <c r="E155" s="6"/>
      <c r="F155" s="6"/>
      <c r="G155" s="6"/>
      <c r="H155" s="6"/>
      <c r="I155" s="6"/>
      <c r="J155" s="6"/>
      <c r="K155" s="6"/>
      <c r="L155" s="6"/>
      <c r="M155" s="6"/>
      <c r="N155" s="6"/>
      <c r="O155" s="6"/>
      <c r="P155" s="6"/>
      <c r="Q155" s="6"/>
    </row>
    <row r="156" spans="2:17" ht="14.5" hidden="1" customHeight="1" x14ac:dyDescent="0.35">
      <c r="B156" s="6"/>
      <c r="C156" s="6"/>
      <c r="D156" s="6"/>
      <c r="E156" s="6"/>
      <c r="F156" s="6"/>
      <c r="G156" s="6"/>
      <c r="H156" s="6"/>
      <c r="I156" s="6"/>
      <c r="J156" s="6"/>
      <c r="K156" s="6"/>
      <c r="L156" s="6"/>
      <c r="M156" s="6"/>
      <c r="N156" s="6"/>
      <c r="O156" s="6"/>
      <c r="P156" s="6"/>
      <c r="Q156" s="6"/>
    </row>
    <row r="157" spans="2:17" ht="14.5" hidden="1" customHeight="1" x14ac:dyDescent="0.35">
      <c r="B157" s="6"/>
      <c r="C157" s="6"/>
      <c r="D157" s="6"/>
      <c r="E157" s="6"/>
      <c r="F157" s="6"/>
      <c r="G157" s="6"/>
      <c r="H157" s="6"/>
      <c r="I157" s="6"/>
      <c r="J157" s="6"/>
      <c r="K157" s="6"/>
      <c r="L157" s="6"/>
      <c r="M157" s="6"/>
      <c r="N157" s="6"/>
      <c r="O157" s="6"/>
      <c r="P157" s="6"/>
      <c r="Q157" s="6"/>
    </row>
    <row r="158" spans="2:17" ht="14.5" hidden="1" customHeight="1" x14ac:dyDescent="0.35">
      <c r="B158" s="6"/>
      <c r="C158" s="6"/>
      <c r="D158" s="6"/>
      <c r="E158" s="6"/>
      <c r="F158" s="6"/>
      <c r="G158" s="6"/>
      <c r="H158" s="6"/>
      <c r="I158" s="6"/>
      <c r="J158" s="6"/>
      <c r="K158" s="6"/>
      <c r="L158" s="6"/>
      <c r="M158" s="6"/>
      <c r="N158" s="6"/>
      <c r="O158" s="6"/>
      <c r="P158" s="6"/>
      <c r="Q158" s="6"/>
    </row>
    <row r="159" spans="2:17" ht="14.5" hidden="1" customHeight="1" x14ac:dyDescent="0.35">
      <c r="B159" s="6"/>
      <c r="C159" s="6"/>
      <c r="D159" s="6"/>
      <c r="E159" s="6"/>
      <c r="F159" s="6"/>
      <c r="G159" s="6"/>
      <c r="H159" s="6"/>
      <c r="I159" s="6"/>
      <c r="J159" s="6"/>
      <c r="K159" s="6"/>
      <c r="L159" s="6"/>
      <c r="M159" s="6"/>
      <c r="N159" s="6"/>
      <c r="O159" s="6"/>
      <c r="P159" s="6"/>
      <c r="Q159" s="6"/>
    </row>
    <row r="160" spans="2:17" ht="14.5" hidden="1" customHeight="1" x14ac:dyDescent="0.35">
      <c r="B160" s="6"/>
      <c r="C160" s="6"/>
      <c r="D160" s="6"/>
      <c r="E160" s="6"/>
      <c r="F160" s="6"/>
      <c r="G160" s="6"/>
      <c r="H160" s="6"/>
      <c r="I160" s="6"/>
      <c r="J160" s="6"/>
      <c r="K160" s="6"/>
      <c r="L160" s="6"/>
      <c r="M160" s="6"/>
      <c r="N160" s="6"/>
      <c r="O160" s="6"/>
      <c r="P160" s="6"/>
      <c r="Q160" s="6"/>
    </row>
    <row r="161" spans="2:17" ht="14.5" hidden="1" customHeight="1" x14ac:dyDescent="0.35">
      <c r="B161" s="6"/>
      <c r="C161" s="6"/>
      <c r="D161" s="6"/>
      <c r="E161" s="6"/>
      <c r="F161" s="6"/>
      <c r="G161" s="6"/>
      <c r="H161" s="6"/>
      <c r="I161" s="6"/>
      <c r="J161" s="6"/>
      <c r="K161" s="6"/>
      <c r="L161" s="6"/>
      <c r="M161" s="6"/>
      <c r="N161" s="6"/>
      <c r="O161" s="6"/>
      <c r="P161" s="6"/>
      <c r="Q161" s="6"/>
    </row>
    <row r="162" spans="2:17" ht="14.5" hidden="1" customHeight="1" x14ac:dyDescent="0.35">
      <c r="B162" s="6"/>
      <c r="C162" s="6"/>
      <c r="D162" s="6"/>
      <c r="E162" s="6"/>
      <c r="F162" s="6"/>
      <c r="G162" s="6"/>
      <c r="H162" s="6"/>
      <c r="I162" s="6"/>
      <c r="J162" s="6"/>
      <c r="K162" s="6"/>
      <c r="L162" s="6"/>
      <c r="M162" s="6"/>
      <c r="N162" s="6"/>
      <c r="O162" s="6"/>
      <c r="P162" s="6"/>
      <c r="Q162" s="6"/>
    </row>
    <row r="163" spans="2:17" ht="14.5" hidden="1" customHeight="1" x14ac:dyDescent="0.35">
      <c r="B163" s="6"/>
      <c r="C163" s="6"/>
      <c r="D163" s="6"/>
      <c r="E163" s="6"/>
      <c r="F163" s="6"/>
      <c r="G163" s="6"/>
      <c r="H163" s="6"/>
      <c r="I163" s="6"/>
      <c r="J163" s="6"/>
      <c r="K163" s="6"/>
      <c r="L163" s="6"/>
      <c r="M163" s="6"/>
      <c r="N163" s="6"/>
      <c r="O163" s="6"/>
      <c r="P163" s="6"/>
      <c r="Q163" s="6"/>
    </row>
    <row r="164" spans="2:17" ht="14.5" hidden="1" customHeight="1" x14ac:dyDescent="0.35">
      <c r="B164" s="6"/>
      <c r="C164" s="6"/>
      <c r="D164" s="6"/>
      <c r="E164" s="6"/>
      <c r="F164" s="6"/>
      <c r="G164" s="6"/>
      <c r="H164" s="6"/>
      <c r="I164" s="6"/>
      <c r="J164" s="6"/>
      <c r="K164" s="6"/>
      <c r="L164" s="6"/>
      <c r="M164" s="6"/>
      <c r="N164" s="6"/>
      <c r="O164" s="6"/>
      <c r="P164" s="6"/>
      <c r="Q164" s="6"/>
    </row>
    <row r="165" spans="2:17" ht="14.5" hidden="1" customHeight="1" x14ac:dyDescent="0.35">
      <c r="B165" s="6"/>
      <c r="C165" s="6"/>
      <c r="D165" s="6"/>
      <c r="E165" s="6"/>
      <c r="F165" s="6"/>
      <c r="G165" s="6"/>
      <c r="H165" s="6"/>
      <c r="I165" s="6"/>
      <c r="J165" s="6"/>
      <c r="K165" s="6"/>
      <c r="L165" s="6"/>
      <c r="M165" s="6"/>
      <c r="N165" s="6"/>
      <c r="O165" s="6"/>
      <c r="P165" s="6"/>
      <c r="Q165" s="6"/>
    </row>
    <row r="166" spans="2:17" ht="14.5" hidden="1" customHeight="1" x14ac:dyDescent="0.35">
      <c r="B166" s="6"/>
      <c r="C166" s="6"/>
      <c r="D166" s="6"/>
      <c r="E166" s="6"/>
      <c r="F166" s="6"/>
      <c r="G166" s="6"/>
      <c r="H166" s="6"/>
      <c r="I166" s="6"/>
      <c r="J166" s="6"/>
      <c r="K166" s="6"/>
      <c r="L166" s="6"/>
      <c r="M166" s="6"/>
      <c r="N166" s="6"/>
      <c r="O166" s="6"/>
      <c r="P166" s="6"/>
      <c r="Q166" s="6"/>
    </row>
    <row r="167" spans="2:17" ht="14.5" hidden="1" customHeight="1" x14ac:dyDescent="0.35">
      <c r="B167" s="6"/>
      <c r="C167" s="6"/>
      <c r="D167" s="6"/>
      <c r="E167" s="6"/>
      <c r="F167" s="6"/>
      <c r="G167" s="6"/>
      <c r="H167" s="6"/>
      <c r="I167" s="6"/>
      <c r="J167" s="6"/>
      <c r="K167" s="6"/>
      <c r="L167" s="6"/>
      <c r="M167" s="6"/>
      <c r="N167" s="6"/>
      <c r="O167" s="6"/>
      <c r="P167" s="6"/>
      <c r="Q167" s="6"/>
    </row>
    <row r="168" spans="2:17" ht="14.5" hidden="1" customHeight="1" x14ac:dyDescent="0.35">
      <c r="B168" s="6"/>
      <c r="C168" s="6"/>
      <c r="D168" s="6"/>
      <c r="E168" s="6"/>
      <c r="F168" s="6"/>
      <c r="G168" s="6"/>
      <c r="H168" s="6"/>
      <c r="I168" s="6"/>
      <c r="J168" s="6"/>
      <c r="K168" s="6"/>
      <c r="L168" s="6"/>
      <c r="M168" s="6"/>
      <c r="N168" s="6"/>
      <c r="O168" s="6"/>
      <c r="P168" s="6"/>
      <c r="Q168" s="6"/>
    </row>
    <row r="169" spans="2:17" ht="14.5" hidden="1" customHeight="1" x14ac:dyDescent="0.35">
      <c r="B169" s="6"/>
      <c r="C169" s="6"/>
      <c r="D169" s="6"/>
      <c r="E169" s="6"/>
      <c r="F169" s="6"/>
      <c r="G169" s="6"/>
      <c r="H169" s="6"/>
      <c r="I169" s="6"/>
      <c r="J169" s="6"/>
      <c r="K169" s="6"/>
      <c r="L169" s="6"/>
      <c r="M169" s="6"/>
      <c r="N169" s="6"/>
      <c r="O169" s="6"/>
      <c r="P169" s="6"/>
      <c r="Q169" s="6"/>
    </row>
    <row r="170" spans="2:17" ht="14.5" hidden="1" customHeight="1" x14ac:dyDescent="0.35">
      <c r="B170" s="6"/>
      <c r="C170" s="6"/>
      <c r="D170" s="6"/>
      <c r="E170" s="6"/>
      <c r="F170" s="6"/>
      <c r="G170" s="6"/>
      <c r="H170" s="6"/>
      <c r="I170" s="6"/>
      <c r="J170" s="6"/>
      <c r="K170" s="6"/>
      <c r="L170" s="6"/>
      <c r="M170" s="6"/>
      <c r="N170" s="6"/>
      <c r="O170" s="6"/>
      <c r="P170" s="6"/>
      <c r="Q170" s="6"/>
    </row>
    <row r="171" spans="2:17" ht="14.5" hidden="1" customHeight="1" x14ac:dyDescent="0.35">
      <c r="B171" s="6"/>
      <c r="C171" s="6"/>
      <c r="D171" s="6"/>
      <c r="E171" s="6"/>
      <c r="F171" s="6"/>
      <c r="G171" s="6"/>
      <c r="H171" s="6"/>
      <c r="I171" s="6"/>
      <c r="J171" s="6"/>
      <c r="K171" s="6"/>
      <c r="L171" s="6"/>
      <c r="M171" s="6"/>
      <c r="N171" s="6"/>
      <c r="O171" s="6"/>
      <c r="P171" s="6"/>
      <c r="Q171" s="6"/>
    </row>
    <row r="172" spans="2:17" ht="14.5" hidden="1" customHeight="1" x14ac:dyDescent="0.35">
      <c r="B172" s="6"/>
      <c r="C172" s="6"/>
      <c r="D172" s="6"/>
      <c r="E172" s="6"/>
      <c r="F172" s="6"/>
      <c r="G172" s="6"/>
      <c r="H172" s="6"/>
      <c r="I172" s="6"/>
      <c r="J172" s="6"/>
      <c r="K172" s="6"/>
      <c r="L172" s="6"/>
      <c r="M172" s="6"/>
      <c r="N172" s="6"/>
      <c r="O172" s="6"/>
      <c r="P172" s="6"/>
      <c r="Q172" s="6"/>
    </row>
    <row r="173" spans="2:17" ht="14.5" hidden="1" customHeight="1" x14ac:dyDescent="0.35">
      <c r="B173" s="6"/>
      <c r="C173" s="6"/>
      <c r="D173" s="6"/>
      <c r="E173" s="6"/>
      <c r="F173" s="6"/>
      <c r="G173" s="6"/>
      <c r="H173" s="6"/>
      <c r="I173" s="6"/>
      <c r="J173" s="6"/>
      <c r="K173" s="6"/>
      <c r="L173" s="6"/>
      <c r="M173" s="6"/>
      <c r="N173" s="6"/>
      <c r="O173" s="6"/>
      <c r="P173" s="6"/>
      <c r="Q173" s="6"/>
    </row>
    <row r="174" spans="2:17" ht="14.5" hidden="1" customHeight="1" x14ac:dyDescent="0.35">
      <c r="B174" s="6"/>
      <c r="C174" s="6"/>
      <c r="D174" s="6"/>
      <c r="E174" s="6"/>
      <c r="F174" s="6"/>
      <c r="G174" s="6"/>
      <c r="H174" s="6"/>
      <c r="I174" s="6"/>
      <c r="J174" s="6"/>
      <c r="K174" s="6"/>
      <c r="L174" s="6"/>
      <c r="M174" s="6"/>
      <c r="N174" s="6"/>
      <c r="O174" s="6"/>
      <c r="P174" s="6"/>
      <c r="Q174" s="6"/>
    </row>
    <row r="175" spans="2:17" ht="14.5" hidden="1" customHeight="1" x14ac:dyDescent="0.35">
      <c r="B175" s="6"/>
      <c r="C175" s="6"/>
      <c r="D175" s="6"/>
      <c r="E175" s="6"/>
      <c r="F175" s="6"/>
      <c r="G175" s="6"/>
      <c r="H175" s="6"/>
      <c r="I175" s="6"/>
      <c r="J175" s="6"/>
      <c r="K175" s="6"/>
      <c r="L175" s="6"/>
      <c r="M175" s="6"/>
      <c r="N175" s="6"/>
      <c r="O175" s="6"/>
      <c r="P175" s="6"/>
      <c r="Q175" s="6"/>
    </row>
    <row r="176" spans="2:17" ht="14.5" hidden="1" customHeight="1" x14ac:dyDescent="0.35">
      <c r="B176" s="6"/>
      <c r="C176" s="6"/>
      <c r="D176" s="6"/>
      <c r="E176" s="6"/>
      <c r="F176" s="6"/>
      <c r="G176" s="6"/>
      <c r="H176" s="6"/>
      <c r="I176" s="6"/>
      <c r="J176" s="6"/>
      <c r="K176" s="6"/>
      <c r="L176" s="6"/>
      <c r="M176" s="6"/>
      <c r="N176" s="6"/>
      <c r="O176" s="6"/>
      <c r="P176" s="6"/>
      <c r="Q176" s="6"/>
    </row>
    <row r="177" spans="2:17" ht="14.5" hidden="1" customHeight="1" x14ac:dyDescent="0.35">
      <c r="B177" s="6"/>
      <c r="C177" s="6"/>
      <c r="D177" s="6"/>
      <c r="E177" s="6"/>
      <c r="F177" s="6"/>
      <c r="G177" s="6"/>
      <c r="H177" s="6"/>
      <c r="I177" s="6"/>
      <c r="J177" s="6"/>
      <c r="K177" s="6"/>
      <c r="L177" s="6"/>
      <c r="M177" s="6"/>
      <c r="N177" s="6"/>
      <c r="O177" s="6"/>
      <c r="P177" s="6"/>
      <c r="Q177" s="6"/>
    </row>
    <row r="178" spans="2:17" ht="14.5" hidden="1" customHeight="1" x14ac:dyDescent="0.35">
      <c r="B178" s="6"/>
      <c r="C178" s="6"/>
      <c r="D178" s="6"/>
      <c r="E178" s="6"/>
      <c r="F178" s="6"/>
      <c r="G178" s="6"/>
      <c r="H178" s="6"/>
      <c r="I178" s="6"/>
      <c r="J178" s="6"/>
      <c r="K178" s="6"/>
      <c r="L178" s="6"/>
      <c r="M178" s="6"/>
      <c r="N178" s="6"/>
      <c r="O178" s="6"/>
      <c r="P178" s="6"/>
      <c r="Q178" s="6"/>
    </row>
    <row r="179" spans="2:17" ht="14.5" hidden="1" customHeight="1" x14ac:dyDescent="0.35">
      <c r="B179" s="6"/>
      <c r="C179" s="6"/>
      <c r="D179" s="6"/>
      <c r="E179" s="6"/>
      <c r="F179" s="6"/>
      <c r="G179" s="6"/>
      <c r="H179" s="6"/>
      <c r="I179" s="6"/>
      <c r="J179" s="6"/>
      <c r="K179" s="6"/>
      <c r="L179" s="6"/>
      <c r="M179" s="6"/>
      <c r="N179" s="6"/>
      <c r="O179" s="6"/>
      <c r="P179" s="6"/>
      <c r="Q179" s="6"/>
    </row>
    <row r="180" spans="2:17" ht="14.5" hidden="1" customHeight="1" x14ac:dyDescent="0.35">
      <c r="B180" s="6"/>
      <c r="C180" s="6"/>
      <c r="D180" s="6"/>
      <c r="E180" s="6"/>
      <c r="F180" s="6"/>
      <c r="G180" s="6"/>
      <c r="H180" s="6"/>
      <c r="I180" s="6"/>
      <c r="J180" s="6"/>
      <c r="K180" s="6"/>
      <c r="L180" s="6"/>
      <c r="M180" s="6"/>
      <c r="N180" s="6"/>
      <c r="O180" s="6"/>
      <c r="P180" s="6"/>
      <c r="Q180" s="6"/>
    </row>
    <row r="181" spans="2:17" ht="14.5" hidden="1" customHeight="1" x14ac:dyDescent="0.35">
      <c r="B181" s="6"/>
      <c r="C181" s="6"/>
      <c r="D181" s="6"/>
      <c r="E181" s="6"/>
      <c r="F181" s="6"/>
      <c r="G181" s="6"/>
      <c r="H181" s="6"/>
      <c r="I181" s="6"/>
      <c r="J181" s="6"/>
      <c r="K181" s="6"/>
      <c r="L181" s="6"/>
      <c r="M181" s="6"/>
      <c r="N181" s="6"/>
      <c r="O181" s="6"/>
      <c r="P181" s="6"/>
      <c r="Q181" s="6"/>
    </row>
    <row r="182" spans="2:17" ht="14.5" hidden="1" customHeight="1" x14ac:dyDescent="0.35">
      <c r="B182" s="6"/>
      <c r="C182" s="6"/>
      <c r="D182" s="6"/>
      <c r="E182" s="6"/>
      <c r="F182" s="6"/>
      <c r="G182" s="6"/>
      <c r="H182" s="6"/>
      <c r="I182" s="6"/>
      <c r="J182" s="6"/>
      <c r="K182" s="6"/>
      <c r="L182" s="6"/>
      <c r="M182" s="6"/>
      <c r="N182" s="6"/>
      <c r="O182" s="6"/>
      <c r="P182" s="6"/>
      <c r="Q182" s="6"/>
    </row>
    <row r="183" spans="2:17" ht="14.5" hidden="1" customHeight="1" x14ac:dyDescent="0.35">
      <c r="B183" s="6"/>
      <c r="C183" s="6"/>
      <c r="D183" s="6"/>
      <c r="E183" s="6"/>
      <c r="F183" s="6"/>
      <c r="G183" s="6"/>
      <c r="H183" s="6"/>
      <c r="I183" s="6"/>
      <c r="J183" s="6"/>
      <c r="K183" s="6"/>
      <c r="L183" s="6"/>
      <c r="M183" s="6"/>
      <c r="N183" s="6"/>
      <c r="O183" s="6"/>
      <c r="P183" s="6"/>
      <c r="Q183" s="6"/>
    </row>
    <row r="184" spans="2:17" ht="14.5" hidden="1" customHeight="1" x14ac:dyDescent="0.35">
      <c r="B184" s="6"/>
      <c r="C184" s="6"/>
      <c r="D184" s="6"/>
      <c r="E184" s="6"/>
      <c r="F184" s="6"/>
      <c r="G184" s="6"/>
      <c r="H184" s="6"/>
      <c r="I184" s="6"/>
      <c r="J184" s="6"/>
      <c r="K184" s="6"/>
      <c r="L184" s="6"/>
      <c r="M184" s="6"/>
      <c r="N184" s="6"/>
      <c r="O184" s="6"/>
      <c r="P184" s="6"/>
      <c r="Q184" s="6"/>
    </row>
    <row r="185" spans="2:17" ht="14.5" hidden="1" customHeight="1" x14ac:dyDescent="0.35">
      <c r="B185" s="6"/>
      <c r="C185" s="6"/>
      <c r="D185" s="6"/>
      <c r="E185" s="6"/>
      <c r="F185" s="6"/>
      <c r="G185" s="6"/>
      <c r="H185" s="6"/>
      <c r="I185" s="6"/>
      <c r="J185" s="6"/>
      <c r="K185" s="6"/>
      <c r="L185" s="6"/>
      <c r="M185" s="6"/>
      <c r="N185" s="6"/>
      <c r="O185" s="6"/>
      <c r="P185" s="6"/>
      <c r="Q185" s="6"/>
    </row>
    <row r="186" spans="2:17" ht="14.5" hidden="1" customHeight="1" x14ac:dyDescent="0.35">
      <c r="B186" s="6"/>
      <c r="C186" s="6"/>
      <c r="D186" s="6"/>
      <c r="E186" s="6"/>
      <c r="F186" s="6"/>
      <c r="G186" s="6"/>
      <c r="H186" s="6"/>
      <c r="I186" s="6"/>
      <c r="J186" s="6"/>
      <c r="K186" s="6"/>
      <c r="L186" s="6"/>
      <c r="M186" s="6"/>
      <c r="N186" s="6"/>
      <c r="O186" s="6"/>
      <c r="P186" s="6"/>
      <c r="Q186" s="6"/>
    </row>
    <row r="187" spans="2:17" ht="14.5" hidden="1" customHeight="1" x14ac:dyDescent="0.35">
      <c r="B187" s="6"/>
      <c r="C187" s="6"/>
      <c r="D187" s="6"/>
      <c r="E187" s="6"/>
      <c r="F187" s="6"/>
      <c r="G187" s="6"/>
      <c r="H187" s="6"/>
      <c r="I187" s="6"/>
      <c r="J187" s="6"/>
      <c r="K187" s="6"/>
      <c r="L187" s="6"/>
      <c r="M187" s="6"/>
      <c r="N187" s="6"/>
      <c r="O187" s="6"/>
      <c r="P187" s="6"/>
      <c r="Q187" s="6"/>
    </row>
    <row r="188" spans="2:17" ht="14.5" hidden="1" customHeight="1" x14ac:dyDescent="0.35">
      <c r="B188" s="6"/>
      <c r="C188" s="6"/>
      <c r="D188" s="6"/>
      <c r="E188" s="6"/>
      <c r="F188" s="6"/>
      <c r="G188" s="6"/>
      <c r="H188" s="6"/>
      <c r="I188" s="6"/>
      <c r="J188" s="6"/>
      <c r="K188" s="6"/>
      <c r="L188" s="6"/>
      <c r="M188" s="6"/>
      <c r="N188" s="6"/>
      <c r="O188" s="6"/>
      <c r="P188" s="6"/>
      <c r="Q188" s="6"/>
    </row>
    <row r="189" spans="2:17" ht="14.5" hidden="1" customHeight="1" x14ac:dyDescent="0.35">
      <c r="B189" s="6"/>
      <c r="C189" s="6"/>
      <c r="D189" s="6"/>
      <c r="E189" s="6"/>
      <c r="F189" s="6"/>
      <c r="G189" s="6"/>
      <c r="H189" s="6"/>
      <c r="I189" s="6"/>
      <c r="J189" s="6"/>
      <c r="K189" s="6"/>
      <c r="L189" s="6"/>
      <c r="M189" s="6"/>
      <c r="N189" s="6"/>
      <c r="O189" s="6"/>
      <c r="P189" s="6"/>
      <c r="Q189" s="6"/>
    </row>
    <row r="190" spans="2:17" ht="14.5" hidden="1" customHeight="1" x14ac:dyDescent="0.35">
      <c r="B190" s="6"/>
      <c r="C190" s="6"/>
      <c r="D190" s="6"/>
      <c r="E190" s="6"/>
      <c r="F190" s="6"/>
      <c r="G190" s="6"/>
      <c r="H190" s="6"/>
      <c r="I190" s="6"/>
      <c r="J190" s="6"/>
      <c r="K190" s="6"/>
      <c r="L190" s="6"/>
      <c r="M190" s="6"/>
      <c r="N190" s="6"/>
      <c r="O190" s="6"/>
      <c r="P190" s="6"/>
      <c r="Q190" s="6"/>
    </row>
    <row r="191" spans="2:17" ht="14.5" hidden="1" customHeight="1" x14ac:dyDescent="0.35">
      <c r="B191" s="6"/>
      <c r="C191" s="6"/>
      <c r="D191" s="6"/>
      <c r="E191" s="6"/>
      <c r="F191" s="6"/>
      <c r="G191" s="6"/>
      <c r="H191" s="6"/>
      <c r="I191" s="6"/>
      <c r="J191" s="6"/>
      <c r="K191" s="6"/>
      <c r="L191" s="6"/>
      <c r="M191" s="6"/>
      <c r="N191" s="6"/>
      <c r="O191" s="6"/>
      <c r="P191" s="6"/>
      <c r="Q191" s="6"/>
    </row>
    <row r="192" spans="2:17" ht="14.5" hidden="1" customHeight="1" x14ac:dyDescent="0.35">
      <c r="B192" s="6"/>
      <c r="C192" s="6"/>
      <c r="D192" s="6"/>
      <c r="E192" s="6"/>
      <c r="F192" s="6"/>
      <c r="G192" s="6"/>
      <c r="H192" s="6"/>
      <c r="I192" s="6"/>
      <c r="J192" s="6"/>
      <c r="K192" s="6"/>
      <c r="L192" s="6"/>
      <c r="M192" s="6"/>
      <c r="N192" s="6"/>
      <c r="O192" s="6"/>
      <c r="P192" s="6"/>
      <c r="Q192" s="6"/>
    </row>
    <row r="193" spans="2:17" ht="14.5" hidden="1" customHeight="1" x14ac:dyDescent="0.35">
      <c r="B193" s="6"/>
      <c r="C193" s="6"/>
      <c r="D193" s="6"/>
      <c r="E193" s="6"/>
      <c r="F193" s="6"/>
      <c r="G193" s="6"/>
      <c r="H193" s="6"/>
      <c r="I193" s="6"/>
      <c r="J193" s="6"/>
      <c r="K193" s="6"/>
      <c r="L193" s="6"/>
      <c r="M193" s="6"/>
      <c r="N193" s="6"/>
      <c r="O193" s="6"/>
      <c r="P193" s="6"/>
      <c r="Q193" s="6"/>
    </row>
    <row r="194" spans="2:17" ht="14.5" hidden="1" customHeight="1" x14ac:dyDescent="0.35">
      <c r="B194" s="6"/>
      <c r="C194" s="6"/>
      <c r="D194" s="6"/>
      <c r="E194" s="6"/>
      <c r="F194" s="6"/>
      <c r="G194" s="6"/>
      <c r="H194" s="6"/>
      <c r="I194" s="6"/>
      <c r="J194" s="6"/>
      <c r="K194" s="6"/>
      <c r="L194" s="6"/>
      <c r="M194" s="6"/>
      <c r="N194" s="6"/>
      <c r="O194" s="6"/>
      <c r="P194" s="6"/>
      <c r="Q194" s="6"/>
    </row>
    <row r="195" spans="2:17" ht="14.5" hidden="1" customHeight="1" x14ac:dyDescent="0.35">
      <c r="B195" s="6"/>
      <c r="C195" s="6"/>
      <c r="D195" s="6"/>
      <c r="E195" s="6"/>
      <c r="F195" s="6"/>
      <c r="G195" s="6"/>
      <c r="H195" s="6"/>
      <c r="I195" s="6"/>
      <c r="J195" s="6"/>
      <c r="K195" s="6"/>
      <c r="L195" s="6"/>
      <c r="M195" s="6"/>
      <c r="N195" s="6"/>
      <c r="O195" s="6"/>
      <c r="P195" s="6"/>
      <c r="Q195" s="6"/>
    </row>
    <row r="196" spans="2:17" ht="14.5" hidden="1" customHeight="1" x14ac:dyDescent="0.35">
      <c r="B196" s="6"/>
      <c r="C196" s="6"/>
      <c r="D196" s="6"/>
      <c r="E196" s="6"/>
      <c r="F196" s="6"/>
      <c r="G196" s="6"/>
      <c r="H196" s="6"/>
      <c r="I196" s="6"/>
      <c r="J196" s="6"/>
      <c r="K196" s="6"/>
      <c r="L196" s="6"/>
      <c r="M196" s="6"/>
      <c r="N196" s="6"/>
      <c r="O196" s="6"/>
      <c r="P196" s="6"/>
      <c r="Q196" s="6"/>
    </row>
    <row r="197" spans="2:17" ht="14.5" hidden="1" customHeight="1" x14ac:dyDescent="0.35">
      <c r="B197" s="6"/>
      <c r="C197" s="6"/>
      <c r="D197" s="6"/>
      <c r="E197" s="6"/>
      <c r="F197" s="6"/>
      <c r="G197" s="6"/>
      <c r="H197" s="6"/>
      <c r="I197" s="6"/>
      <c r="J197" s="6"/>
      <c r="K197" s="6"/>
      <c r="L197" s="6"/>
      <c r="M197" s="6"/>
      <c r="N197" s="6"/>
      <c r="O197" s="6"/>
      <c r="P197" s="6"/>
      <c r="Q197" s="6"/>
    </row>
    <row r="198" spans="2:17" ht="14.5" hidden="1" customHeight="1" x14ac:dyDescent="0.35">
      <c r="B198" s="6"/>
      <c r="C198" s="6"/>
      <c r="D198" s="6"/>
      <c r="E198" s="6"/>
      <c r="F198" s="6"/>
      <c r="G198" s="6"/>
      <c r="H198" s="6"/>
      <c r="I198" s="6"/>
      <c r="J198" s="6"/>
      <c r="K198" s="6"/>
      <c r="L198" s="6"/>
      <c r="M198" s="6"/>
      <c r="N198" s="6"/>
      <c r="O198" s="6"/>
      <c r="P198" s="6"/>
      <c r="Q198" s="6"/>
    </row>
    <row r="199" spans="2:17" ht="14.5" hidden="1" customHeight="1" x14ac:dyDescent="0.35">
      <c r="B199" s="6"/>
      <c r="C199" s="6"/>
      <c r="D199" s="6"/>
      <c r="E199" s="6"/>
      <c r="F199" s="6"/>
      <c r="G199" s="6"/>
      <c r="H199" s="6"/>
      <c r="I199" s="6"/>
      <c r="J199" s="6"/>
      <c r="K199" s="6"/>
      <c r="L199" s="6"/>
      <c r="M199" s="6"/>
      <c r="N199" s="6"/>
      <c r="O199" s="6"/>
      <c r="P199" s="6"/>
      <c r="Q199" s="6"/>
    </row>
    <row r="200" spans="2:17" ht="14.5" hidden="1" customHeight="1" x14ac:dyDescent="0.35">
      <c r="B200" s="6"/>
      <c r="C200" s="6"/>
      <c r="D200" s="6"/>
      <c r="E200" s="6"/>
      <c r="F200" s="6"/>
      <c r="G200" s="6"/>
      <c r="H200" s="6"/>
      <c r="I200" s="6"/>
      <c r="J200" s="6"/>
      <c r="K200" s="6"/>
      <c r="L200" s="6"/>
      <c r="M200" s="6"/>
      <c r="N200" s="6"/>
      <c r="O200" s="6"/>
      <c r="P200" s="6"/>
      <c r="Q200" s="6"/>
    </row>
    <row r="201" spans="2:17" ht="14.5" hidden="1" customHeight="1" x14ac:dyDescent="0.35">
      <c r="B201" s="6"/>
      <c r="C201" s="6"/>
      <c r="D201" s="6"/>
      <c r="E201" s="6"/>
      <c r="F201" s="6"/>
      <c r="G201" s="6"/>
      <c r="H201" s="6"/>
      <c r="I201" s="6"/>
      <c r="J201" s="6"/>
      <c r="K201" s="6"/>
      <c r="L201" s="6"/>
      <c r="M201" s="6"/>
      <c r="N201" s="6"/>
      <c r="O201" s="6"/>
      <c r="P201" s="6"/>
      <c r="Q201" s="6"/>
    </row>
    <row r="202" spans="2:17" ht="14.5" hidden="1" customHeight="1" x14ac:dyDescent="0.35">
      <c r="B202" s="6"/>
      <c r="C202" s="6"/>
      <c r="D202" s="6"/>
      <c r="E202" s="6"/>
      <c r="F202" s="6"/>
      <c r="G202" s="6"/>
      <c r="H202" s="6"/>
      <c r="I202" s="6"/>
      <c r="J202" s="6"/>
      <c r="K202" s="6"/>
      <c r="L202" s="6"/>
      <c r="M202" s="6"/>
      <c r="N202" s="6"/>
      <c r="O202" s="6"/>
      <c r="P202" s="6"/>
      <c r="Q202" s="6"/>
    </row>
    <row r="203" spans="2:17" ht="14.5" hidden="1" customHeight="1" x14ac:dyDescent="0.35"/>
    <row r="204" spans="2:17" ht="14.5" hidden="1" customHeight="1" x14ac:dyDescent="0.35"/>
    <row r="205" spans="2:17" ht="14.5" hidden="1" x14ac:dyDescent="0.35"/>
    <row r="206" spans="2:17" ht="14.5" hidden="1" customHeight="1" x14ac:dyDescent="0.35"/>
    <row r="207" spans="2:17" ht="14.5" hidden="1" x14ac:dyDescent="0.35">
      <c r="E207" s="66"/>
    </row>
    <row r="208" spans="2:17" ht="14.5" hidden="1" customHeight="1" x14ac:dyDescent="0.35"/>
    <row r="209" ht="14.5" hidden="1" customHeight="1" x14ac:dyDescent="0.35"/>
    <row r="210" ht="14.5" hidden="1" customHeight="1" x14ac:dyDescent="0.35"/>
    <row r="211" ht="14.5" hidden="1" customHeight="1" x14ac:dyDescent="0.35"/>
    <row r="212" ht="14.5" hidden="1" customHeight="1" x14ac:dyDescent="0.35"/>
    <row r="213" ht="14.5" hidden="1" customHeight="1" x14ac:dyDescent="0.35"/>
    <row r="214" ht="14.5" hidden="1" customHeight="1" x14ac:dyDescent="0.35"/>
    <row r="215" ht="14.5" hidden="1" customHeight="1" x14ac:dyDescent="0.35"/>
  </sheetData>
  <mergeCells count="40">
    <mergeCell ref="C44:O44"/>
    <mergeCell ref="B25:E25"/>
    <mergeCell ref="B27:E27"/>
    <mergeCell ref="B28:D28"/>
    <mergeCell ref="B42:E42"/>
    <mergeCell ref="B32:E32"/>
    <mergeCell ref="C39:O39"/>
    <mergeCell ref="C50:O50"/>
    <mergeCell ref="C51:O51"/>
    <mergeCell ref="B57:E57"/>
    <mergeCell ref="C59:O59"/>
    <mergeCell ref="C60:O60"/>
    <mergeCell ref="C45:O45"/>
    <mergeCell ref="C46:O46"/>
    <mergeCell ref="C47:O47"/>
    <mergeCell ref="C48:O48"/>
    <mergeCell ref="C49:O49"/>
    <mergeCell ref="C66:O66"/>
    <mergeCell ref="C54:O54"/>
    <mergeCell ref="C53:O53"/>
    <mergeCell ref="C52:O52"/>
    <mergeCell ref="C55:O55"/>
    <mergeCell ref="C62:O62"/>
    <mergeCell ref="C61:O61"/>
    <mergeCell ref="C70:O70"/>
    <mergeCell ref="C71:O71"/>
    <mergeCell ref="C72:O72"/>
    <mergeCell ref="C73:O73"/>
    <mergeCell ref="C34:O34"/>
    <mergeCell ref="C35:O35"/>
    <mergeCell ref="C36:O36"/>
    <mergeCell ref="C37:O37"/>
    <mergeCell ref="C38:O38"/>
    <mergeCell ref="C40:O40"/>
    <mergeCell ref="C67:O67"/>
    <mergeCell ref="C68:O68"/>
    <mergeCell ref="C69:O69"/>
    <mergeCell ref="C63:O63"/>
    <mergeCell ref="C64:O64"/>
    <mergeCell ref="C65:O65"/>
  </mergeCells>
  <hyperlinks>
    <hyperlink ref="B11" r:id="rId1" xr:uid="{543623C1-8592-4DBF-BD2F-A547C3D68D72}"/>
    <hyperlink ref="B28" r:id="rId2" xr:uid="{0F6A6AF3-8E78-4372-A7B5-92FAF47BAF07}"/>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9AFF6-7789-4878-A33B-4B9986CE3DAE}">
  <sheetPr>
    <tabColor theme="6"/>
  </sheetPr>
  <dimension ref="A1:Q218"/>
  <sheetViews>
    <sheetView showGridLines="0" zoomScaleNormal="100" workbookViewId="0">
      <selection activeCell="D4" sqref="D4"/>
    </sheetView>
  </sheetViews>
  <sheetFormatPr defaultColWidth="0" defaultRowHeight="0" customHeight="1" zeroHeight="1" x14ac:dyDescent="0.35"/>
  <cols>
    <col min="1" max="1" width="2.453125" customWidth="1"/>
    <col min="2" max="2" width="41.81640625" style="8" customWidth="1"/>
    <col min="3" max="6" width="19.54296875" style="4" customWidth="1"/>
    <col min="7" max="7" width="2.54296875" style="4" customWidth="1"/>
    <col min="8" max="8" width="19.54296875" style="4" hidden="1" customWidth="1"/>
    <col min="9" max="9" width="19.54296875" style="11" hidden="1" customWidth="1"/>
    <col min="10" max="17" width="19.54296875" hidden="1" customWidth="1"/>
    <col min="18"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G5" s="6"/>
      <c r="H5" s="6"/>
    </row>
    <row r="6" spans="1:17" ht="25" x14ac:dyDescent="0.5">
      <c r="B6" s="9" t="s">
        <v>454</v>
      </c>
      <c r="C6" s="6"/>
      <c r="D6" s="6"/>
      <c r="E6" s="6"/>
      <c r="F6" s="6"/>
      <c r="G6" s="6"/>
      <c r="H6" s="6"/>
    </row>
    <row r="7" spans="1:17" ht="14.5" x14ac:dyDescent="0.35">
      <c r="B7" s="1"/>
      <c r="C7" s="3"/>
      <c r="D7" s="3"/>
      <c r="E7" s="3"/>
      <c r="F7" s="3"/>
      <c r="G7" s="3"/>
      <c r="H7" s="5"/>
    </row>
    <row r="8" spans="1:17" ht="14.5" x14ac:dyDescent="0.35">
      <c r="B8" s="1"/>
      <c r="C8" s="3"/>
      <c r="D8" s="3"/>
      <c r="E8" s="3"/>
      <c r="F8" s="3"/>
      <c r="G8" s="3"/>
      <c r="H8" s="5"/>
    </row>
    <row r="9" spans="1:17" ht="18" x14ac:dyDescent="0.4">
      <c r="B9" s="10" t="s">
        <v>455</v>
      </c>
      <c r="C9" s="5"/>
      <c r="D9" s="5"/>
      <c r="E9" s="5"/>
      <c r="F9" s="5"/>
      <c r="G9" s="6"/>
      <c r="H9" s="5"/>
    </row>
    <row r="10" spans="1:17" ht="14.5" x14ac:dyDescent="0.35">
      <c r="A10" s="20"/>
      <c r="B10" s="1"/>
      <c r="C10" s="3"/>
      <c r="D10" s="3"/>
      <c r="E10" s="3"/>
      <c r="F10" s="3"/>
      <c r="G10" s="3"/>
      <c r="H10" s="24"/>
      <c r="I10" s="25"/>
      <c r="J10" s="20"/>
      <c r="K10" s="6"/>
    </row>
    <row r="11" spans="1:17" ht="14.5" x14ac:dyDescent="0.35">
      <c r="A11" s="20"/>
      <c r="B11" s="26" t="s">
        <v>456</v>
      </c>
      <c r="C11" s="20"/>
      <c r="D11" s="20"/>
      <c r="E11" s="20"/>
      <c r="F11" s="3"/>
      <c r="G11" s="3"/>
      <c r="H11" s="24"/>
      <c r="I11" s="25"/>
      <c r="J11" s="20"/>
      <c r="K11" s="6"/>
    </row>
    <row r="12" spans="1:17" ht="6" customHeight="1" x14ac:dyDescent="0.35">
      <c r="A12" s="20"/>
      <c r="B12" s="26"/>
      <c r="C12" s="20"/>
      <c r="D12" s="20"/>
      <c r="E12" s="20"/>
      <c r="F12" s="3"/>
      <c r="G12" s="3"/>
      <c r="H12" s="24"/>
      <c r="I12" s="25"/>
      <c r="J12" s="20"/>
      <c r="K12" s="6"/>
    </row>
    <row r="13" spans="1:17" ht="14.5" x14ac:dyDescent="0.35">
      <c r="A13" s="20"/>
      <c r="B13" s="652" t="s">
        <v>114</v>
      </c>
      <c r="C13" s="75">
        <v>44377</v>
      </c>
      <c r="D13" s="75">
        <v>44742</v>
      </c>
      <c r="E13" s="75">
        <v>45107</v>
      </c>
      <c r="F13" s="76">
        <v>45473</v>
      </c>
      <c r="G13" s="3"/>
      <c r="H13" s="24"/>
      <c r="I13" s="25"/>
      <c r="J13" s="20"/>
      <c r="K13" s="6"/>
    </row>
    <row r="14" spans="1:17" ht="15" thickBot="1" x14ac:dyDescent="0.4">
      <c r="A14" s="20"/>
      <c r="B14" s="653" t="s">
        <v>457</v>
      </c>
      <c r="C14" s="623">
        <v>176105</v>
      </c>
      <c r="D14" s="623">
        <v>215743</v>
      </c>
      <c r="E14" s="623">
        <v>258374</v>
      </c>
      <c r="F14" s="624">
        <v>275486</v>
      </c>
      <c r="G14" s="602"/>
      <c r="H14" s="24"/>
      <c r="I14" s="25"/>
      <c r="J14" s="20"/>
      <c r="K14" s="6"/>
    </row>
    <row r="15" spans="1:17" ht="15" thickTop="1" x14ac:dyDescent="0.35">
      <c r="A15" s="20"/>
      <c r="B15" s="453" t="s">
        <v>458</v>
      </c>
      <c r="C15" s="573">
        <v>50767</v>
      </c>
      <c r="D15" s="573">
        <v>64192</v>
      </c>
      <c r="E15" s="573">
        <v>78536</v>
      </c>
      <c r="F15" s="574">
        <v>85079</v>
      </c>
      <c r="G15" s="3"/>
      <c r="H15" s="24"/>
      <c r="I15" s="25"/>
      <c r="J15" s="20"/>
      <c r="K15" s="6"/>
    </row>
    <row r="16" spans="1:17" ht="14.5" x14ac:dyDescent="0.35">
      <c r="A16" s="20"/>
      <c r="B16" s="87" t="s">
        <v>459</v>
      </c>
      <c r="C16" s="68">
        <v>3734</v>
      </c>
      <c r="D16" s="68">
        <v>5773</v>
      </c>
      <c r="E16" s="68">
        <v>7879</v>
      </c>
      <c r="F16" s="69">
        <v>8775</v>
      </c>
      <c r="G16" s="3"/>
      <c r="H16" s="24"/>
      <c r="I16" s="25"/>
      <c r="J16" s="20"/>
      <c r="K16" s="6"/>
    </row>
    <row r="17" spans="1:11" ht="14.5" x14ac:dyDescent="0.35">
      <c r="A17" s="20"/>
      <c r="B17" s="654" t="s">
        <v>460</v>
      </c>
      <c r="C17" s="655"/>
      <c r="D17" s="655"/>
      <c r="E17" s="655"/>
      <c r="F17" s="656"/>
      <c r="G17" s="3"/>
      <c r="H17" s="24"/>
      <c r="I17" s="25"/>
      <c r="J17" s="20"/>
      <c r="K17" s="6"/>
    </row>
    <row r="18" spans="1:11" ht="14.5" x14ac:dyDescent="0.35">
      <c r="A18" s="20"/>
      <c r="B18" s="87" t="s">
        <v>461</v>
      </c>
      <c r="C18" s="68">
        <v>17405</v>
      </c>
      <c r="D18" s="68">
        <v>11677</v>
      </c>
      <c r="E18" s="68">
        <v>13439</v>
      </c>
      <c r="F18" s="69">
        <v>14792</v>
      </c>
      <c r="G18" s="3"/>
      <c r="H18" s="24"/>
      <c r="I18" s="25"/>
      <c r="J18" s="20"/>
      <c r="K18" s="6"/>
    </row>
    <row r="19" spans="1:11" ht="14.5" x14ac:dyDescent="0.35">
      <c r="A19" s="20"/>
      <c r="B19" s="87" t="s">
        <v>462</v>
      </c>
      <c r="C19" s="68">
        <v>71020</v>
      </c>
      <c r="D19" s="68">
        <v>88993</v>
      </c>
      <c r="E19" s="68">
        <v>103676</v>
      </c>
      <c r="F19" s="69">
        <v>111996</v>
      </c>
      <c r="G19" s="3"/>
      <c r="H19" s="24"/>
      <c r="I19" s="25"/>
      <c r="J19" s="20"/>
      <c r="K19" s="6"/>
    </row>
    <row r="20" spans="1:11" ht="14.5" x14ac:dyDescent="0.35">
      <c r="A20" s="20"/>
      <c r="B20" s="87" t="s">
        <v>463</v>
      </c>
      <c r="C20" s="68">
        <v>45603</v>
      </c>
      <c r="D20" s="68">
        <v>67053</v>
      </c>
      <c r="E20" s="68">
        <v>87447</v>
      </c>
      <c r="F20" s="69">
        <v>90908</v>
      </c>
      <c r="G20" s="3"/>
      <c r="H20" s="24"/>
      <c r="I20" s="25"/>
      <c r="J20" s="20"/>
      <c r="K20" s="6"/>
    </row>
    <row r="21" spans="1:11" ht="14.5" x14ac:dyDescent="0.35">
      <c r="A21" s="20"/>
      <c r="B21" s="87" t="s">
        <v>464</v>
      </c>
      <c r="C21" s="68">
        <v>42077</v>
      </c>
      <c r="D21" s="68">
        <v>48020</v>
      </c>
      <c r="E21" s="68">
        <v>53812</v>
      </c>
      <c r="F21" s="69">
        <v>57790</v>
      </c>
      <c r="G21" s="3"/>
      <c r="H21" s="24"/>
      <c r="I21" s="25"/>
      <c r="J21" s="20"/>
      <c r="K21" s="6"/>
    </row>
    <row r="22" spans="1:11" ht="14.5" x14ac:dyDescent="0.35">
      <c r="A22" s="20"/>
      <c r="B22" s="654" t="s">
        <v>444</v>
      </c>
      <c r="C22" s="655"/>
      <c r="D22" s="655"/>
      <c r="E22" s="655"/>
      <c r="F22" s="656"/>
      <c r="G22" s="3"/>
      <c r="H22" s="24"/>
      <c r="I22" s="25"/>
      <c r="J22" s="20"/>
      <c r="K22" s="6"/>
    </row>
    <row r="23" spans="1:11" ht="14.5" x14ac:dyDescent="0.35">
      <c r="A23" s="20"/>
      <c r="B23" s="87" t="s">
        <v>445</v>
      </c>
      <c r="C23" s="68">
        <v>123022</v>
      </c>
      <c r="D23" s="68">
        <v>152729</v>
      </c>
      <c r="E23" s="68">
        <v>155034</v>
      </c>
      <c r="F23" s="69">
        <v>167502</v>
      </c>
      <c r="G23" s="3"/>
      <c r="H23" s="24"/>
      <c r="I23" s="25"/>
      <c r="J23" s="20"/>
      <c r="K23" s="6"/>
    </row>
    <row r="24" spans="1:11" ht="14.5" x14ac:dyDescent="0.35">
      <c r="A24" s="20"/>
      <c r="B24" s="87" t="s">
        <v>330</v>
      </c>
      <c r="C24" s="68">
        <v>53083</v>
      </c>
      <c r="D24" s="68">
        <v>63014</v>
      </c>
      <c r="E24" s="68">
        <v>55674</v>
      </c>
      <c r="F24" s="69">
        <v>55815</v>
      </c>
      <c r="G24" s="3"/>
      <c r="H24" s="24"/>
      <c r="I24" s="25"/>
      <c r="J24" s="20"/>
      <c r="K24" s="6"/>
    </row>
    <row r="25" spans="1:11" ht="14.5" x14ac:dyDescent="0.35">
      <c r="A25" s="20"/>
      <c r="B25" s="87" t="s">
        <v>465</v>
      </c>
      <c r="C25" s="68" t="s">
        <v>466</v>
      </c>
      <c r="D25" s="531" t="s">
        <v>466</v>
      </c>
      <c r="E25" s="68">
        <v>47666</v>
      </c>
      <c r="F25" s="69">
        <v>52169</v>
      </c>
      <c r="G25" s="3"/>
      <c r="H25" s="24"/>
      <c r="I25" s="25"/>
      <c r="J25" s="20"/>
      <c r="K25" s="6"/>
    </row>
    <row r="26" spans="1:11" ht="14.5" x14ac:dyDescent="0.35">
      <c r="A26" s="20"/>
      <c r="B26" s="654" t="s">
        <v>440</v>
      </c>
      <c r="C26" s="655"/>
      <c r="D26" s="655"/>
      <c r="E26" s="655"/>
      <c r="F26" s="656"/>
      <c r="G26" s="3"/>
      <c r="H26" s="24"/>
      <c r="I26" s="25"/>
      <c r="J26" s="20"/>
      <c r="K26" s="6"/>
    </row>
    <row r="27" spans="1:11" ht="14.5" x14ac:dyDescent="0.35">
      <c r="A27" s="20"/>
      <c r="B27" s="87" t="s">
        <v>441</v>
      </c>
      <c r="C27" s="68">
        <v>52942</v>
      </c>
      <c r="D27" s="68">
        <v>71563</v>
      </c>
      <c r="E27" s="68">
        <v>94613</v>
      </c>
      <c r="F27" s="69">
        <v>106908</v>
      </c>
      <c r="G27" s="3"/>
      <c r="H27" s="24"/>
      <c r="I27" s="25"/>
      <c r="J27" s="20"/>
      <c r="K27" s="6"/>
    </row>
    <row r="28" spans="1:11" ht="14.5" x14ac:dyDescent="0.35">
      <c r="A28" s="20"/>
      <c r="B28" s="87" t="s">
        <v>442</v>
      </c>
      <c r="C28" s="68">
        <v>112422</v>
      </c>
      <c r="D28" s="68">
        <v>131980</v>
      </c>
      <c r="E28" s="68">
        <v>150942</v>
      </c>
      <c r="F28" s="69">
        <v>155923</v>
      </c>
      <c r="G28" s="3"/>
      <c r="H28" s="24"/>
      <c r="I28" s="25"/>
      <c r="J28" s="20"/>
      <c r="K28" s="6"/>
    </row>
    <row r="29" spans="1:11" ht="14.5" x14ac:dyDescent="0.35">
      <c r="A29" s="20"/>
      <c r="B29" s="323" t="s">
        <v>443</v>
      </c>
      <c r="C29" s="84">
        <v>10741</v>
      </c>
      <c r="D29" s="84">
        <v>12200</v>
      </c>
      <c r="E29" s="84">
        <v>12819</v>
      </c>
      <c r="F29" s="85">
        <v>12655</v>
      </c>
      <c r="G29" s="3"/>
      <c r="H29" s="24"/>
      <c r="I29" s="25"/>
      <c r="J29" s="20"/>
      <c r="K29" s="6"/>
    </row>
    <row r="30" spans="1:11" ht="6" customHeight="1" x14ac:dyDescent="0.35">
      <c r="A30" s="20"/>
      <c r="B30" s="29"/>
      <c r="C30" s="30"/>
      <c r="D30" s="30"/>
      <c r="E30" s="30"/>
      <c r="F30" s="3"/>
      <c r="G30" s="3"/>
      <c r="H30" s="24"/>
      <c r="I30" s="25"/>
      <c r="J30" s="20"/>
      <c r="K30" s="6"/>
    </row>
    <row r="31" spans="1:11" ht="15" customHeight="1" x14ac:dyDescent="0.35">
      <c r="A31" s="20"/>
      <c r="B31" s="741" t="s">
        <v>467</v>
      </c>
      <c r="C31" s="741"/>
      <c r="D31" s="741"/>
      <c r="E31" s="741"/>
      <c r="F31" s="741"/>
      <c r="G31" s="204"/>
      <c r="H31" s="24"/>
      <c r="I31" s="25"/>
      <c r="J31" s="20"/>
      <c r="K31" s="6"/>
    </row>
    <row r="32" spans="1:11" ht="14.5" customHeight="1" x14ac:dyDescent="0.35">
      <c r="A32" s="20"/>
      <c r="B32" s="657" t="s">
        <v>468</v>
      </c>
      <c r="C32" s="20"/>
      <c r="D32" s="20"/>
      <c r="E32" s="20"/>
      <c r="F32" s="3"/>
      <c r="G32" s="204"/>
      <c r="H32" s="24"/>
      <c r="I32" s="25"/>
      <c r="J32" s="20"/>
      <c r="K32" s="6"/>
    </row>
    <row r="33" spans="1:11" ht="35.5" customHeight="1" x14ac:dyDescent="0.35">
      <c r="A33" s="20"/>
      <c r="B33" s="741" t="s">
        <v>469</v>
      </c>
      <c r="C33" s="741"/>
      <c r="D33" s="741"/>
      <c r="E33" s="741"/>
      <c r="F33" s="741"/>
      <c r="G33" s="3"/>
      <c r="H33" s="24"/>
      <c r="I33" s="25"/>
      <c r="J33" s="20"/>
      <c r="K33" s="6"/>
    </row>
    <row r="34" spans="1:11" ht="14.5" x14ac:dyDescent="0.35">
      <c r="A34" s="20"/>
      <c r="B34" s="29"/>
      <c r="C34" s="30"/>
      <c r="D34" s="30"/>
      <c r="E34" s="30"/>
      <c r="F34" s="3"/>
      <c r="G34" s="3"/>
      <c r="H34" s="24"/>
      <c r="I34" s="25"/>
      <c r="J34" s="20"/>
      <c r="K34" s="6"/>
    </row>
    <row r="35" spans="1:11" ht="14.5" x14ac:dyDescent="0.35">
      <c r="A35" s="20"/>
      <c r="B35" s="29"/>
      <c r="C35" s="30"/>
      <c r="D35" s="30"/>
      <c r="E35" s="30"/>
      <c r="F35" s="3"/>
      <c r="G35" s="3"/>
      <c r="H35" s="24"/>
      <c r="I35" s="25"/>
      <c r="J35" s="20"/>
      <c r="K35" s="6"/>
    </row>
    <row r="36" spans="1:11" ht="14.5" x14ac:dyDescent="0.35">
      <c r="A36" s="20"/>
      <c r="B36" s="26" t="s">
        <v>470</v>
      </c>
      <c r="C36" s="30"/>
      <c r="D36" s="30"/>
      <c r="E36" s="30"/>
      <c r="F36" s="3"/>
      <c r="G36" s="3"/>
      <c r="H36" s="24"/>
      <c r="I36" s="25"/>
      <c r="J36" s="20"/>
      <c r="K36" s="6"/>
    </row>
    <row r="37" spans="1:11" ht="6" customHeight="1" x14ac:dyDescent="0.35">
      <c r="A37" s="20"/>
      <c r="B37" s="29"/>
      <c r="C37" s="30"/>
      <c r="D37" s="30"/>
      <c r="E37" s="30"/>
      <c r="F37" s="3"/>
      <c r="G37" s="3"/>
      <c r="H37" s="24"/>
      <c r="I37" s="25"/>
      <c r="J37" s="20"/>
      <c r="K37" s="6"/>
    </row>
    <row r="38" spans="1:11" ht="14.5" x14ac:dyDescent="0.35">
      <c r="A38" s="20"/>
      <c r="B38" s="658" t="s">
        <v>114</v>
      </c>
      <c r="C38" s="32">
        <v>44377</v>
      </c>
      <c r="D38" s="32">
        <v>44742</v>
      </c>
      <c r="E38" s="32">
        <v>45107</v>
      </c>
      <c r="F38" s="33">
        <v>45473</v>
      </c>
      <c r="G38" s="3"/>
      <c r="H38" s="24"/>
      <c r="I38" s="25"/>
      <c r="J38" s="20"/>
      <c r="K38" s="6"/>
    </row>
    <row r="39" spans="1:11" ht="14.5" x14ac:dyDescent="0.35">
      <c r="A39" s="20"/>
      <c r="B39" s="659" t="s">
        <v>115</v>
      </c>
      <c r="C39" s="660">
        <v>939</v>
      </c>
      <c r="D39" s="660">
        <v>916</v>
      </c>
      <c r="E39" s="660">
        <v>923</v>
      </c>
      <c r="F39" s="661">
        <v>909</v>
      </c>
      <c r="G39" s="603"/>
      <c r="H39" s="24"/>
      <c r="I39" s="25"/>
      <c r="J39" s="20"/>
      <c r="K39" s="6"/>
    </row>
    <row r="40" spans="1:11" ht="14.5" x14ac:dyDescent="0.35">
      <c r="A40" s="20"/>
      <c r="B40" s="654" t="s">
        <v>444</v>
      </c>
      <c r="C40" s="655"/>
      <c r="D40" s="655"/>
      <c r="E40" s="655"/>
      <c r="F40" s="656"/>
      <c r="G40" s="3"/>
      <c r="H40" s="24"/>
      <c r="I40" s="25"/>
      <c r="J40" s="20"/>
      <c r="K40" s="6"/>
    </row>
    <row r="41" spans="1:11" ht="14.5" x14ac:dyDescent="0.35">
      <c r="A41" s="20"/>
      <c r="B41" s="324" t="s">
        <v>445</v>
      </c>
      <c r="C41" s="177">
        <v>528</v>
      </c>
      <c r="D41" s="177">
        <v>521</v>
      </c>
      <c r="E41" s="177">
        <v>557</v>
      </c>
      <c r="F41" s="178">
        <v>549</v>
      </c>
      <c r="G41" s="3"/>
      <c r="H41" s="24"/>
      <c r="I41" s="25"/>
      <c r="J41" s="20"/>
      <c r="K41" s="6"/>
    </row>
    <row r="42" spans="1:11" ht="14.5" x14ac:dyDescent="0.35">
      <c r="A42" s="20"/>
      <c r="B42" s="325" t="s">
        <v>330</v>
      </c>
      <c r="C42" s="49">
        <v>320</v>
      </c>
      <c r="D42" s="49">
        <v>313</v>
      </c>
      <c r="E42" s="49">
        <v>326</v>
      </c>
      <c r="F42" s="50">
        <v>320</v>
      </c>
      <c r="G42" s="3"/>
      <c r="H42" s="24"/>
      <c r="I42" s="25"/>
      <c r="J42" s="20"/>
      <c r="K42" s="6"/>
    </row>
    <row r="43" spans="1:11" ht="14.5" x14ac:dyDescent="0.35">
      <c r="A43" s="20"/>
      <c r="B43" s="325" t="s">
        <v>332</v>
      </c>
      <c r="C43" s="49">
        <v>91</v>
      </c>
      <c r="D43" s="532">
        <v>82</v>
      </c>
      <c r="E43" s="49">
        <v>40</v>
      </c>
      <c r="F43" s="50">
        <v>40</v>
      </c>
      <c r="G43" s="3"/>
      <c r="H43" s="24"/>
      <c r="I43" s="25"/>
      <c r="J43" s="20"/>
      <c r="K43" s="6"/>
    </row>
    <row r="44" spans="1:11" ht="14.5" x14ac:dyDescent="0.35">
      <c r="A44" s="20"/>
      <c r="B44" s="654" t="s">
        <v>440</v>
      </c>
      <c r="C44" s="655"/>
      <c r="D44" s="655"/>
      <c r="E44" s="655"/>
      <c r="F44" s="656"/>
      <c r="G44" s="3"/>
      <c r="H44" s="24"/>
      <c r="I44" s="25"/>
      <c r="J44" s="20"/>
      <c r="K44" s="6"/>
    </row>
    <row r="45" spans="1:11" ht="14.5" x14ac:dyDescent="0.35">
      <c r="A45" s="20"/>
      <c r="B45" s="325" t="s">
        <v>441</v>
      </c>
      <c r="C45" s="49">
        <v>342</v>
      </c>
      <c r="D45" s="532">
        <v>334</v>
      </c>
      <c r="E45" s="49">
        <v>349</v>
      </c>
      <c r="F45" s="50">
        <v>349</v>
      </c>
      <c r="G45" s="3"/>
      <c r="H45" s="24"/>
      <c r="I45" s="25"/>
      <c r="J45" s="20"/>
      <c r="K45" s="6"/>
    </row>
    <row r="46" spans="1:11" ht="14.5" x14ac:dyDescent="0.35">
      <c r="A46" s="20"/>
      <c r="B46" s="325" t="s">
        <v>471</v>
      </c>
      <c r="C46" s="49">
        <v>481</v>
      </c>
      <c r="D46" s="49">
        <v>473</v>
      </c>
      <c r="E46" s="49">
        <v>471</v>
      </c>
      <c r="F46" s="50">
        <v>461</v>
      </c>
      <c r="G46" s="3"/>
      <c r="H46" s="24"/>
      <c r="I46" s="25"/>
      <c r="J46" s="20"/>
      <c r="K46" s="6"/>
    </row>
    <row r="47" spans="1:11" ht="14.5" x14ac:dyDescent="0.35">
      <c r="A47" s="20"/>
      <c r="B47" s="325" t="s">
        <v>443</v>
      </c>
      <c r="C47" s="49">
        <v>116</v>
      </c>
      <c r="D47" s="49">
        <v>109</v>
      </c>
      <c r="E47" s="49">
        <v>103</v>
      </c>
      <c r="F47" s="50">
        <v>99</v>
      </c>
      <c r="G47" s="3"/>
      <c r="H47" s="24"/>
      <c r="I47" s="25"/>
      <c r="J47" s="20"/>
      <c r="K47" s="6"/>
    </row>
    <row r="48" spans="1:11" ht="14.5" x14ac:dyDescent="0.35">
      <c r="A48" s="20"/>
      <c r="B48" s="40"/>
      <c r="C48" s="47"/>
      <c r="D48" s="47"/>
      <c r="E48" s="47"/>
      <c r="F48" s="41"/>
      <c r="G48" s="3"/>
      <c r="H48" s="24"/>
      <c r="I48" s="25"/>
      <c r="J48" s="20"/>
      <c r="K48" s="6"/>
    </row>
    <row r="49" spans="1:11" ht="14.5" x14ac:dyDescent="0.35">
      <c r="A49" s="20"/>
      <c r="B49" s="1"/>
      <c r="C49" s="3"/>
      <c r="D49" s="3"/>
      <c r="E49" s="3"/>
      <c r="F49" s="3"/>
      <c r="G49" s="3"/>
      <c r="H49" s="24"/>
      <c r="I49" s="25"/>
      <c r="J49" s="20"/>
      <c r="K49" s="6"/>
    </row>
    <row r="50" spans="1:11" ht="14.5" x14ac:dyDescent="0.35">
      <c r="A50" s="20"/>
      <c r="B50" s="26" t="s">
        <v>472</v>
      </c>
      <c r="C50" s="89"/>
      <c r="D50" s="473"/>
      <c r="E50" s="473"/>
      <c r="F50" s="473"/>
      <c r="G50" s="3"/>
      <c r="H50" s="24"/>
      <c r="I50" s="25"/>
      <c r="J50" s="20"/>
      <c r="K50" s="6"/>
    </row>
    <row r="51" spans="1:11" ht="6" customHeight="1" x14ac:dyDescent="0.35">
      <c r="A51" s="20"/>
      <c r="B51" s="26"/>
      <c r="C51" s="20"/>
      <c r="D51" s="20"/>
      <c r="E51" s="20"/>
      <c r="F51" s="3"/>
      <c r="G51" s="3"/>
      <c r="H51" s="24"/>
      <c r="I51" s="25"/>
      <c r="J51" s="20"/>
      <c r="K51" s="6"/>
    </row>
    <row r="52" spans="1:11" ht="14.5" x14ac:dyDescent="0.35">
      <c r="A52" s="20"/>
      <c r="B52" s="48" t="s">
        <v>473</v>
      </c>
      <c r="C52" s="662" t="s">
        <v>119</v>
      </c>
      <c r="D52" s="662" t="s">
        <v>120</v>
      </c>
      <c r="E52" s="662" t="s">
        <v>121</v>
      </c>
      <c r="F52" s="663" t="s">
        <v>122</v>
      </c>
      <c r="G52" s="473"/>
      <c r="H52" s="24"/>
      <c r="I52" s="25"/>
      <c r="J52" s="20"/>
      <c r="K52" s="6"/>
    </row>
    <row r="53" spans="1:11" ht="14.5" x14ac:dyDescent="0.35">
      <c r="A53" s="20"/>
      <c r="B53" s="179" t="s">
        <v>474</v>
      </c>
      <c r="C53" s="180">
        <v>26.463892286596199</v>
      </c>
      <c r="D53" s="180">
        <v>26.928736602692201</v>
      </c>
      <c r="E53" s="180">
        <v>27.247334664903899</v>
      </c>
      <c r="F53" s="181">
        <v>28.977477702548999</v>
      </c>
      <c r="G53" s="473"/>
      <c r="H53" s="24"/>
      <c r="I53" s="25"/>
      <c r="J53" s="20"/>
      <c r="K53" s="6"/>
    </row>
    <row r="54" spans="1:11" ht="14.5" x14ac:dyDescent="0.35">
      <c r="A54" s="20"/>
      <c r="B54" s="179" t="s">
        <v>475</v>
      </c>
      <c r="C54" s="180">
        <v>16.865753424657498</v>
      </c>
      <c r="D54" s="180">
        <v>18.213698630136999</v>
      </c>
      <c r="E54" s="180">
        <v>18.575342465753401</v>
      </c>
      <c r="F54" s="181">
        <v>20.350684931506802</v>
      </c>
      <c r="G54" s="473"/>
      <c r="H54" s="24"/>
      <c r="I54" s="25"/>
      <c r="J54" s="20"/>
      <c r="K54" s="6"/>
    </row>
    <row r="55" spans="1:11" ht="14.5" x14ac:dyDescent="0.35">
      <c r="A55" s="20"/>
      <c r="B55" s="26"/>
      <c r="C55" s="89"/>
      <c r="D55" s="473"/>
      <c r="E55" s="473"/>
      <c r="F55" s="473"/>
      <c r="G55" s="473"/>
      <c r="H55" s="24"/>
      <c r="I55" s="25"/>
      <c r="J55" s="20"/>
      <c r="K55" s="6"/>
    </row>
    <row r="56" spans="1:11" ht="14.5" x14ac:dyDescent="0.35">
      <c r="A56" s="20"/>
      <c r="B56" s="26"/>
      <c r="C56" s="89"/>
      <c r="D56" s="473"/>
      <c r="E56" s="473"/>
      <c r="F56" s="473"/>
      <c r="G56" s="473"/>
      <c r="H56" s="24"/>
      <c r="I56" s="25"/>
      <c r="J56" s="20"/>
      <c r="K56" s="6"/>
    </row>
    <row r="57" spans="1:11" s="13" customFormat="1" ht="15.5" x14ac:dyDescent="0.25">
      <c r="A57" s="26"/>
      <c r="B57" s="26" t="s">
        <v>476</v>
      </c>
      <c r="C57" s="26"/>
      <c r="D57" s="26"/>
      <c r="E57" s="89"/>
      <c r="F57" s="473"/>
      <c r="G57" s="473"/>
      <c r="H57" s="26"/>
      <c r="I57" s="26"/>
      <c r="J57" s="26"/>
      <c r="K57" s="34"/>
    </row>
    <row r="58" spans="1:11" ht="6" customHeight="1" x14ac:dyDescent="0.35">
      <c r="A58" s="20"/>
      <c r="B58" s="26"/>
      <c r="C58" s="89"/>
      <c r="D58" s="473"/>
      <c r="E58" s="473"/>
      <c r="F58" s="473"/>
      <c r="G58" s="473"/>
      <c r="H58" s="24"/>
      <c r="I58" s="25"/>
      <c r="J58" s="20"/>
      <c r="K58" s="6"/>
    </row>
    <row r="59" spans="1:11" ht="14.5" x14ac:dyDescent="0.35">
      <c r="A59" s="20"/>
      <c r="B59" s="48" t="s">
        <v>477</v>
      </c>
      <c r="C59" s="35" t="s">
        <v>119</v>
      </c>
      <c r="D59" s="35" t="s">
        <v>120</v>
      </c>
      <c r="E59" s="35" t="s">
        <v>121</v>
      </c>
      <c r="F59" s="35" t="s">
        <v>122</v>
      </c>
      <c r="G59" s="473"/>
      <c r="H59" s="24"/>
      <c r="I59" s="25"/>
      <c r="J59" s="20"/>
      <c r="K59" s="6"/>
    </row>
    <row r="60" spans="1:11" ht="14.5" x14ac:dyDescent="0.35">
      <c r="A60" s="20"/>
      <c r="B60" s="182">
        <v>30</v>
      </c>
      <c r="C60" s="183">
        <v>1.3896820864268E-2</v>
      </c>
      <c r="D60" s="183">
        <v>1.4672632505890499E-2</v>
      </c>
      <c r="E60" s="183">
        <v>1.5990885602099599E-2</v>
      </c>
      <c r="F60" s="184">
        <v>1.55416284113741E-2</v>
      </c>
      <c r="G60" s="473"/>
      <c r="H60" s="24"/>
      <c r="I60" s="25"/>
      <c r="J60" s="20"/>
      <c r="K60" s="6"/>
    </row>
    <row r="61" spans="1:11" ht="14.5" x14ac:dyDescent="0.35">
      <c r="A61" s="20"/>
      <c r="B61" s="182">
        <v>60</v>
      </c>
      <c r="C61" s="183">
        <v>3.26692864933164E-2</v>
      </c>
      <c r="D61" s="183">
        <v>3.3773441493406102E-2</v>
      </c>
      <c r="E61" s="183">
        <v>3.5169579088558903E-2</v>
      </c>
      <c r="F61" s="184">
        <v>3.5557760939948398E-2</v>
      </c>
      <c r="G61" s="473"/>
      <c r="H61" s="24"/>
      <c r="I61" s="25"/>
      <c r="J61" s="20"/>
      <c r="K61" s="6"/>
    </row>
    <row r="62" spans="1:11" ht="14.5" x14ac:dyDescent="0.35">
      <c r="A62" s="20"/>
      <c r="B62" s="182">
        <v>90</v>
      </c>
      <c r="C62" s="183">
        <v>5.1211869435857399E-2</v>
      </c>
      <c r="D62" s="183">
        <v>5.4159714603162899E-2</v>
      </c>
      <c r="E62" s="183">
        <v>5.5407413663803202E-2</v>
      </c>
      <c r="F62" s="184">
        <v>5.6719742686409301E-2</v>
      </c>
      <c r="G62" s="473"/>
      <c r="H62" s="24"/>
      <c r="I62" s="25"/>
      <c r="J62" s="20"/>
      <c r="K62" s="6"/>
    </row>
    <row r="63" spans="1:11" ht="14.5" x14ac:dyDescent="0.35">
      <c r="A63" s="20"/>
      <c r="B63" s="182">
        <v>120</v>
      </c>
      <c r="C63" s="183">
        <v>7.1107965425897507E-2</v>
      </c>
      <c r="D63" s="183">
        <v>7.4442272577828802E-2</v>
      </c>
      <c r="E63" s="183">
        <v>7.49132673870367E-2</v>
      </c>
      <c r="F63" s="184">
        <v>7.7266764471888696E-2</v>
      </c>
      <c r="G63" s="473"/>
      <c r="H63" s="24"/>
      <c r="I63" s="25"/>
      <c r="J63" s="20"/>
      <c r="K63" s="6"/>
    </row>
    <row r="64" spans="1:11" ht="14.5" x14ac:dyDescent="0.35">
      <c r="A64" s="20"/>
      <c r="B64" s="182">
        <v>150</v>
      </c>
      <c r="C64" s="183">
        <v>8.89817372954846E-2</v>
      </c>
      <c r="D64" s="183">
        <v>9.3783238262182905E-2</v>
      </c>
      <c r="E64" s="183">
        <v>9.2416561447970696E-2</v>
      </c>
      <c r="F64" s="184">
        <v>9.6359405802075707E-2</v>
      </c>
      <c r="G64" s="473"/>
      <c r="H64" s="24"/>
      <c r="I64" s="25"/>
      <c r="J64" s="20"/>
      <c r="K64" s="6"/>
    </row>
    <row r="65" spans="1:12" ht="14.5" x14ac:dyDescent="0.35">
      <c r="A65" s="20"/>
      <c r="B65" s="182">
        <v>180</v>
      </c>
      <c r="C65" s="183">
        <v>0.10559106451354799</v>
      </c>
      <c r="D65" s="183">
        <v>0.11154458209832099</v>
      </c>
      <c r="E65" s="183">
        <v>0.109182458649644</v>
      </c>
      <c r="F65" s="184">
        <v>0.11284454597992</v>
      </c>
      <c r="G65" s="473"/>
      <c r="H65" s="24"/>
      <c r="I65" s="25"/>
      <c r="J65" s="20"/>
      <c r="K65" s="6"/>
    </row>
    <row r="66" spans="1:12" ht="14.5" x14ac:dyDescent="0.35">
      <c r="A66" s="20"/>
      <c r="B66" s="182">
        <v>210</v>
      </c>
      <c r="C66" s="183">
        <v>0.121949967401648</v>
      </c>
      <c r="D66" s="183">
        <v>0.12920098551002601</v>
      </c>
      <c r="E66" s="183">
        <v>0.12504056044876999</v>
      </c>
      <c r="F66" s="184">
        <v>0.129867089155045</v>
      </c>
      <c r="G66" s="473"/>
      <c r="H66" s="24"/>
      <c r="I66" s="25"/>
      <c r="J66" s="20"/>
      <c r="K66" s="6"/>
    </row>
    <row r="67" spans="1:12" ht="14.5" x14ac:dyDescent="0.35">
      <c r="A67" s="20"/>
      <c r="B67" s="182">
        <v>240</v>
      </c>
      <c r="C67" s="183">
        <v>0.13691672932093801</v>
      </c>
      <c r="D67" s="183">
        <v>0.14522154024925299</v>
      </c>
      <c r="E67" s="183">
        <v>0.140545156793801</v>
      </c>
      <c r="F67" s="184">
        <v>0.144698900135356</v>
      </c>
      <c r="G67" s="473"/>
      <c r="H67" s="24"/>
      <c r="I67" s="25"/>
      <c r="J67" s="20"/>
      <c r="K67" s="6"/>
    </row>
    <row r="68" spans="1:12" ht="14.5" x14ac:dyDescent="0.35">
      <c r="A68" s="20"/>
      <c r="B68" s="182">
        <v>270</v>
      </c>
      <c r="C68" s="183">
        <v>0.151704209210443</v>
      </c>
      <c r="D68" s="183">
        <v>0.160479447138524</v>
      </c>
      <c r="E68" s="183">
        <v>0.15406142949200399</v>
      </c>
      <c r="F68" s="184">
        <v>0.15844708685875</v>
      </c>
      <c r="G68" s="473"/>
      <c r="H68" s="24"/>
      <c r="I68" s="25"/>
      <c r="J68" s="20"/>
      <c r="K68" s="6"/>
    </row>
    <row r="69" spans="1:12" ht="14.5" x14ac:dyDescent="0.35">
      <c r="A69" s="20"/>
      <c r="B69" s="182">
        <v>300</v>
      </c>
      <c r="C69" s="183">
        <v>0.164797340704881</v>
      </c>
      <c r="D69" s="183">
        <v>0.17517527774387301</v>
      </c>
      <c r="E69" s="183">
        <v>0.16613458766730199</v>
      </c>
      <c r="F69" s="184">
        <v>0.170081820155984</v>
      </c>
      <c r="G69" s="473"/>
      <c r="H69" s="24"/>
      <c r="I69" s="25"/>
      <c r="J69" s="20"/>
      <c r="K69" s="6"/>
    </row>
    <row r="70" spans="1:12" ht="14.5" x14ac:dyDescent="0.35">
      <c r="A70" s="20"/>
      <c r="B70" s="182">
        <v>330</v>
      </c>
      <c r="C70" s="183">
        <v>0.17727254443732399</v>
      </c>
      <c r="D70" s="183">
        <v>0.18871083272812</v>
      </c>
      <c r="E70" s="183">
        <v>0.17631350526863701</v>
      </c>
      <c r="F70" s="184">
        <v>0.17984400440899301</v>
      </c>
      <c r="G70" s="473"/>
      <c r="H70" s="24"/>
      <c r="I70" s="25"/>
      <c r="J70" s="20"/>
      <c r="K70" s="6"/>
    </row>
    <row r="71" spans="1:12" ht="14.5" customHeight="1" x14ac:dyDescent="0.35">
      <c r="A71" s="20"/>
      <c r="B71" s="182">
        <v>360</v>
      </c>
      <c r="C71" s="183">
        <v>0.189742127914763</v>
      </c>
      <c r="D71" s="183">
        <v>0.20128087658931701</v>
      </c>
      <c r="E71" s="183">
        <v>0.18486834898076501</v>
      </c>
      <c r="F71" s="184">
        <v>0.18811628252079299</v>
      </c>
      <c r="G71" s="473"/>
      <c r="H71" s="24"/>
      <c r="I71" s="25"/>
      <c r="J71" s="20"/>
      <c r="K71" s="6"/>
    </row>
    <row r="72" spans="1:12" ht="6" customHeight="1" x14ac:dyDescent="0.35">
      <c r="A72" s="20"/>
      <c r="B72" s="26"/>
      <c r="C72" s="20"/>
      <c r="D72" s="20"/>
      <c r="E72" s="20"/>
      <c r="F72" s="3"/>
      <c r="G72" s="3"/>
      <c r="H72" s="24"/>
      <c r="I72" s="25"/>
      <c r="J72" s="20"/>
      <c r="K72" s="6"/>
    </row>
    <row r="73" spans="1:12" ht="14.5" customHeight="1" x14ac:dyDescent="0.35">
      <c r="A73" s="20"/>
      <c r="B73" s="93" t="s">
        <v>478</v>
      </c>
      <c r="C73" s="20"/>
      <c r="D73" s="20"/>
      <c r="E73" s="20"/>
      <c r="F73" s="20"/>
      <c r="G73" s="20"/>
      <c r="H73" s="20"/>
      <c r="I73" s="20"/>
      <c r="J73" s="20"/>
      <c r="K73" s="6"/>
    </row>
    <row r="74" spans="1:12" ht="14.5" customHeight="1" x14ac:dyDescent="0.35">
      <c r="A74" s="20"/>
      <c r="B74" s="93"/>
      <c r="C74" s="20"/>
      <c r="D74" s="20"/>
      <c r="E74" s="20"/>
      <c r="F74" s="20"/>
      <c r="G74" s="20"/>
      <c r="H74" s="20"/>
      <c r="I74" s="20"/>
      <c r="J74" s="20"/>
      <c r="K74" s="6"/>
    </row>
    <row r="75" spans="1:12" ht="14.5" customHeight="1" x14ac:dyDescent="0.35">
      <c r="A75" s="20"/>
      <c r="B75" s="93"/>
      <c r="C75" s="20"/>
      <c r="D75" s="20"/>
      <c r="E75" s="20"/>
      <c r="F75" s="20"/>
      <c r="G75" s="20"/>
      <c r="H75" s="20"/>
      <c r="I75" s="20"/>
      <c r="J75" s="20"/>
      <c r="K75" s="6"/>
    </row>
    <row r="76" spans="1:12" ht="14.5" customHeight="1" x14ac:dyDescent="0.35">
      <c r="B76" s="26" t="s">
        <v>479</v>
      </c>
      <c r="C76" s="89"/>
      <c r="D76" s="473"/>
      <c r="E76" s="473"/>
      <c r="F76" s="473"/>
      <c r="G76" s="3"/>
      <c r="H76" s="5"/>
      <c r="I76" s="20"/>
      <c r="J76" s="20"/>
      <c r="K76" s="5"/>
      <c r="L76" s="11"/>
    </row>
    <row r="77" spans="1:12" ht="6" customHeight="1" x14ac:dyDescent="0.35">
      <c r="A77" s="20"/>
      <c r="B77" s="26"/>
      <c r="C77" s="20"/>
      <c r="D77" s="20"/>
      <c r="E77" s="20"/>
      <c r="F77" s="3"/>
      <c r="G77" s="3"/>
      <c r="H77" s="24"/>
      <c r="I77" s="20"/>
      <c r="J77" s="20"/>
      <c r="K77" s="6"/>
    </row>
    <row r="78" spans="1:12" ht="14.5" customHeight="1" x14ac:dyDescent="0.35">
      <c r="B78" s="71"/>
      <c r="C78" s="72" t="s">
        <v>119</v>
      </c>
      <c r="D78" s="72" t="s">
        <v>120</v>
      </c>
      <c r="E78" s="72" t="s">
        <v>121</v>
      </c>
      <c r="F78" s="72" t="s">
        <v>122</v>
      </c>
      <c r="G78" s="473"/>
      <c r="H78" s="5"/>
      <c r="I78" s="20"/>
      <c r="J78" s="20"/>
      <c r="K78" s="5"/>
      <c r="L78" s="11"/>
    </row>
    <row r="79" spans="1:12" ht="14.5" customHeight="1" x14ac:dyDescent="0.35">
      <c r="B79" s="73" t="s">
        <v>480</v>
      </c>
      <c r="C79" s="77">
        <v>4193.1400000000003</v>
      </c>
      <c r="D79" s="77">
        <v>4401.9399999999996</v>
      </c>
      <c r="E79" s="77">
        <v>5615.91</v>
      </c>
      <c r="F79" s="77">
        <v>7530.94</v>
      </c>
      <c r="G79" s="473"/>
      <c r="H79" s="5"/>
      <c r="I79" s="20"/>
      <c r="J79" s="20"/>
      <c r="K79" s="5"/>
      <c r="L79" s="11"/>
    </row>
    <row r="80" spans="1:12" ht="6" customHeight="1" x14ac:dyDescent="0.35">
      <c r="A80" s="20"/>
      <c r="B80" s="26"/>
      <c r="C80" s="20"/>
      <c r="D80" s="20"/>
      <c r="E80" s="20"/>
      <c r="F80" s="3"/>
      <c r="G80" s="3"/>
      <c r="H80" s="24"/>
      <c r="I80" s="20"/>
      <c r="J80" s="20"/>
      <c r="K80" s="6"/>
    </row>
    <row r="81" spans="1:11" ht="14.5" customHeight="1" x14ac:dyDescent="0.35">
      <c r="A81" s="20"/>
      <c r="B81" s="741" t="s">
        <v>467</v>
      </c>
      <c r="C81" s="741"/>
      <c r="D81" s="741"/>
      <c r="E81" s="741"/>
      <c r="F81" s="741"/>
      <c r="G81" s="204"/>
      <c r="H81" s="24"/>
      <c r="I81" s="20"/>
      <c r="J81" s="20"/>
      <c r="K81" s="6"/>
    </row>
    <row r="82" spans="1:11" ht="14.5" customHeight="1" x14ac:dyDescent="0.35">
      <c r="A82" s="20"/>
      <c r="B82" s="70"/>
      <c r="C82" s="20"/>
      <c r="D82" s="20"/>
      <c r="E82" s="20"/>
      <c r="F82" s="20"/>
      <c r="G82" s="20"/>
      <c r="H82" s="20"/>
      <c r="I82" s="20"/>
      <c r="J82" s="20"/>
      <c r="K82" s="6"/>
    </row>
    <row r="83" spans="1:11" ht="14.5" customHeight="1" x14ac:dyDescent="0.35">
      <c r="A83" s="20"/>
      <c r="B83" s="70"/>
      <c r="C83" s="20"/>
      <c r="D83" s="20"/>
      <c r="E83" s="20"/>
      <c r="F83" s="20"/>
      <c r="G83" s="20"/>
      <c r="H83" s="20"/>
      <c r="I83" s="20"/>
      <c r="J83" s="20"/>
      <c r="K83" s="6"/>
    </row>
    <row r="84" spans="1:11" ht="14.5" hidden="1" x14ac:dyDescent="0.35">
      <c r="A84" s="20"/>
      <c r="C84" s="6"/>
      <c r="D84" s="6"/>
      <c r="E84" s="6"/>
      <c r="F84" s="6"/>
      <c r="G84" s="6"/>
      <c r="H84" s="24"/>
      <c r="I84" s="25"/>
      <c r="J84" s="20"/>
      <c r="K84" s="6"/>
    </row>
    <row r="85" spans="1:11" ht="6" hidden="1" customHeight="1" x14ac:dyDescent="0.35">
      <c r="A85" s="20"/>
      <c r="C85" s="6"/>
      <c r="D85" s="6"/>
      <c r="E85" s="6"/>
      <c r="F85" s="6"/>
      <c r="G85" s="6"/>
      <c r="H85" s="24"/>
      <c r="I85" s="25"/>
      <c r="J85" s="20"/>
      <c r="K85" s="6"/>
    </row>
    <row r="86" spans="1:11" ht="14.5" hidden="1" x14ac:dyDescent="0.35">
      <c r="A86" s="20"/>
      <c r="C86" s="6"/>
      <c r="D86" s="6"/>
      <c r="E86" s="6"/>
      <c r="F86" s="6"/>
      <c r="G86" s="6"/>
      <c r="H86" s="24"/>
      <c r="I86" s="25"/>
      <c r="J86" s="20"/>
      <c r="K86" s="6"/>
    </row>
    <row r="87" spans="1:11" ht="14.5" hidden="1" x14ac:dyDescent="0.35">
      <c r="A87" s="20"/>
      <c r="C87" s="6"/>
      <c r="D87" s="6"/>
      <c r="E87" s="6"/>
      <c r="F87" s="6"/>
      <c r="G87" s="6"/>
      <c r="H87" s="24"/>
      <c r="I87" s="25"/>
      <c r="J87" s="20"/>
      <c r="K87" s="6"/>
    </row>
    <row r="88" spans="1:11" ht="14.5" hidden="1" x14ac:dyDescent="0.35">
      <c r="A88" s="20"/>
      <c r="C88" s="6"/>
      <c r="D88" s="6"/>
      <c r="E88" s="6"/>
      <c r="F88" s="6"/>
      <c r="G88" s="6"/>
      <c r="H88" s="24"/>
      <c r="I88" s="25"/>
      <c r="J88" s="20"/>
      <c r="K88" s="6"/>
    </row>
    <row r="89" spans="1:11" ht="14.5" hidden="1" x14ac:dyDescent="0.35">
      <c r="A89" s="20"/>
      <c r="C89" s="6"/>
      <c r="D89" s="6"/>
      <c r="E89" s="6"/>
      <c r="F89" s="6"/>
      <c r="G89" s="6"/>
      <c r="H89" s="24"/>
      <c r="I89" s="25"/>
      <c r="J89" s="20"/>
      <c r="K89" s="6"/>
    </row>
    <row r="90" spans="1:11" ht="14.5" hidden="1" x14ac:dyDescent="0.35">
      <c r="A90" s="20"/>
      <c r="C90" s="6"/>
      <c r="D90" s="6"/>
      <c r="E90" s="6"/>
      <c r="F90" s="6"/>
      <c r="G90" s="6"/>
      <c r="H90" s="24"/>
      <c r="I90" s="25"/>
      <c r="J90" s="20"/>
      <c r="K90" s="6"/>
    </row>
    <row r="91" spans="1:11" ht="6" hidden="1" customHeight="1" x14ac:dyDescent="0.35">
      <c r="A91" s="20"/>
      <c r="C91" s="6"/>
      <c r="D91" s="6"/>
      <c r="E91" s="6"/>
      <c r="F91" s="6"/>
      <c r="G91" s="6"/>
      <c r="H91" s="24"/>
      <c r="I91" s="25"/>
      <c r="J91" s="20"/>
      <c r="K91" s="6"/>
    </row>
    <row r="92" spans="1:11" ht="14.5" hidden="1" x14ac:dyDescent="0.35">
      <c r="A92" s="20"/>
      <c r="C92" s="6"/>
      <c r="D92" s="6"/>
      <c r="E92" s="6"/>
      <c r="F92" s="6"/>
      <c r="G92" s="6"/>
      <c r="H92" s="24"/>
      <c r="I92" s="25"/>
      <c r="J92" s="20"/>
      <c r="K92" s="6"/>
    </row>
    <row r="93" spans="1:11" ht="14.5" hidden="1" x14ac:dyDescent="0.35">
      <c r="A93" s="20"/>
      <c r="C93" s="6"/>
      <c r="D93" s="6"/>
      <c r="E93" s="6"/>
      <c r="F93" s="6"/>
      <c r="G93" s="6"/>
      <c r="H93" s="24"/>
      <c r="I93" s="25"/>
      <c r="J93" s="20"/>
      <c r="K93" s="6"/>
    </row>
    <row r="94" spans="1:11" ht="14.5" hidden="1" x14ac:dyDescent="0.35">
      <c r="A94" s="20"/>
      <c r="C94" s="6"/>
      <c r="D94" s="6"/>
      <c r="E94" s="6"/>
      <c r="F94" s="6"/>
      <c r="G94" s="6"/>
      <c r="H94" s="24"/>
      <c r="I94" s="25"/>
      <c r="J94" s="20"/>
      <c r="K94" s="6"/>
    </row>
    <row r="95" spans="1:11" ht="14.5" hidden="1" x14ac:dyDescent="0.35">
      <c r="A95" s="20"/>
      <c r="C95" s="6"/>
      <c r="D95" s="6"/>
      <c r="E95" s="6"/>
      <c r="F95" s="6"/>
      <c r="G95" s="6"/>
      <c r="H95" s="24"/>
      <c r="I95" s="25"/>
      <c r="J95" s="20"/>
      <c r="K95" s="6"/>
    </row>
    <row r="96" spans="1:11" ht="14.5" hidden="1" x14ac:dyDescent="0.35">
      <c r="A96" s="20"/>
      <c r="C96" s="6"/>
      <c r="D96" s="6"/>
      <c r="E96" s="6"/>
      <c r="F96" s="6"/>
      <c r="G96" s="6"/>
      <c r="H96" s="24"/>
      <c r="I96" s="25"/>
      <c r="J96" s="20"/>
      <c r="K96" s="6"/>
    </row>
    <row r="97" spans="1:12" ht="14.5" hidden="1" x14ac:dyDescent="0.35">
      <c r="A97" s="18"/>
      <c r="B97" s="21"/>
      <c r="C97" s="22"/>
      <c r="D97" s="22"/>
      <c r="E97" s="23"/>
      <c r="F97" s="23"/>
      <c r="G97" s="23"/>
      <c r="H97" s="7"/>
      <c r="I97" s="19"/>
      <c r="J97" s="18"/>
    </row>
    <row r="98" spans="1:12" ht="14.5" hidden="1" x14ac:dyDescent="0.35">
      <c r="A98" s="18"/>
      <c r="B98" s="21"/>
      <c r="C98" s="22"/>
      <c r="D98" s="22"/>
      <c r="E98" s="23"/>
      <c r="F98" s="23"/>
      <c r="G98" s="23"/>
      <c r="H98" s="7"/>
      <c r="I98" s="19"/>
      <c r="J98" s="18"/>
    </row>
    <row r="99" spans="1:12" ht="14.5" hidden="1" x14ac:dyDescent="0.35">
      <c r="A99" s="18"/>
      <c r="B99" s="21"/>
      <c r="C99" s="22"/>
      <c r="D99" s="22"/>
      <c r="E99" s="23"/>
      <c r="F99" s="23"/>
      <c r="G99" s="23"/>
      <c r="H99" s="7"/>
      <c r="I99" s="19"/>
      <c r="J99" s="18"/>
    </row>
    <row r="100" spans="1:12" s="11" customFormat="1" ht="14.5" hidden="1" x14ac:dyDescent="0.35">
      <c r="A100" s="19"/>
      <c r="B100" s="21"/>
      <c r="C100" s="22"/>
      <c r="D100" s="22"/>
      <c r="E100" s="23"/>
      <c r="F100" s="23"/>
      <c r="G100" s="23"/>
      <c r="H100" s="7"/>
      <c r="I100" s="19"/>
      <c r="J100" s="18"/>
      <c r="K100"/>
      <c r="L100"/>
    </row>
    <row r="101" spans="1:12" s="11" customFormat="1" ht="14.5" hidden="1" x14ac:dyDescent="0.35">
      <c r="A101" s="19"/>
      <c r="B101" s="21"/>
      <c r="C101" s="22"/>
      <c r="D101" s="22"/>
      <c r="E101" s="23"/>
      <c r="F101" s="23"/>
      <c r="G101" s="23"/>
      <c r="H101" s="7"/>
      <c r="I101" s="19"/>
      <c r="J101" s="18"/>
      <c r="K101"/>
      <c r="L101"/>
    </row>
    <row r="102" spans="1:12" s="11" customFormat="1" ht="14.5" hidden="1" x14ac:dyDescent="0.35">
      <c r="A102" s="19"/>
      <c r="B102" s="21"/>
      <c r="C102" s="22"/>
      <c r="D102" s="22"/>
      <c r="E102" s="23"/>
      <c r="F102" s="23"/>
      <c r="G102" s="23"/>
      <c r="H102" s="7"/>
      <c r="I102" s="19"/>
      <c r="J102" s="18"/>
      <c r="K102"/>
      <c r="L102"/>
    </row>
    <row r="103" spans="1:12" s="11" customFormat="1" ht="14.5" hidden="1" x14ac:dyDescent="0.35">
      <c r="A103" s="19"/>
      <c r="B103" s="21"/>
      <c r="C103" s="22"/>
      <c r="D103" s="22"/>
      <c r="E103" s="23"/>
      <c r="F103" s="23"/>
      <c r="G103" s="23"/>
      <c r="H103" s="7"/>
      <c r="I103" s="19"/>
      <c r="J103" s="18"/>
      <c r="K103"/>
      <c r="L103"/>
    </row>
    <row r="104" spans="1:12" s="11" customFormat="1" ht="14.5" hidden="1" x14ac:dyDescent="0.35">
      <c r="A104" s="19"/>
      <c r="B104" s="21" t="s">
        <v>481</v>
      </c>
      <c r="C104" s="22"/>
      <c r="D104" s="22"/>
      <c r="E104" s="23"/>
      <c r="F104" s="23"/>
      <c r="G104" s="23"/>
      <c r="H104" s="7"/>
      <c r="I104" s="19"/>
      <c r="J104" s="18"/>
      <c r="K104"/>
      <c r="L104"/>
    </row>
    <row r="105" spans="1:12" s="11" customFormat="1" ht="14.5" hidden="1" x14ac:dyDescent="0.35">
      <c r="A105" s="19"/>
      <c r="B105" s="21"/>
      <c r="C105" s="22"/>
      <c r="D105" s="22"/>
      <c r="E105" s="23"/>
      <c r="F105" s="23"/>
      <c r="G105" s="23"/>
      <c r="H105" s="7"/>
      <c r="I105" s="19"/>
      <c r="J105" s="18"/>
      <c r="K105"/>
      <c r="L105"/>
    </row>
    <row r="106" spans="1:12" s="11" customFormat="1" ht="14.5" hidden="1" x14ac:dyDescent="0.35">
      <c r="A106" s="19"/>
      <c r="B106" s="1"/>
      <c r="C106" s="20"/>
      <c r="D106" s="20"/>
      <c r="E106" s="20"/>
      <c r="F106" s="20"/>
      <c r="G106" s="20"/>
      <c r="H106" s="20"/>
      <c r="I106" s="19"/>
      <c r="J106" s="18"/>
      <c r="K106"/>
      <c r="L106"/>
    </row>
    <row r="107" spans="1:12" s="11" customFormat="1" ht="14.5" hidden="1" x14ac:dyDescent="0.35">
      <c r="A107" s="19"/>
      <c r="B107" s="1"/>
      <c r="C107" s="20"/>
      <c r="D107" s="20"/>
      <c r="E107" s="20"/>
      <c r="F107" s="20"/>
      <c r="G107" s="20"/>
      <c r="H107" s="20"/>
      <c r="I107" s="19"/>
      <c r="J107" s="18"/>
      <c r="K107"/>
      <c r="L107"/>
    </row>
    <row r="108" spans="1:12" ht="0" hidden="1" customHeight="1" x14ac:dyDescent="0.35">
      <c r="A108" s="18"/>
      <c r="B108" s="1"/>
      <c r="C108" s="20"/>
      <c r="D108" s="20"/>
      <c r="E108" s="20"/>
      <c r="F108" s="20"/>
      <c r="G108" s="20"/>
      <c r="H108" s="20"/>
      <c r="I108" s="19"/>
      <c r="J108" s="18"/>
    </row>
    <row r="109" spans="1:12" ht="0" hidden="1" customHeight="1" x14ac:dyDescent="0.35">
      <c r="A109" s="18"/>
      <c r="B109" s="1"/>
      <c r="C109" s="20"/>
      <c r="D109" s="20"/>
      <c r="E109" s="20"/>
      <c r="F109" s="20"/>
      <c r="G109" s="20"/>
      <c r="H109" s="20"/>
      <c r="I109" s="19"/>
      <c r="J109" s="18"/>
    </row>
    <row r="110" spans="1:12" ht="0" hidden="1" customHeight="1" x14ac:dyDescent="0.35">
      <c r="A110" s="18"/>
      <c r="B110" s="1"/>
      <c r="C110" s="20"/>
      <c r="D110" s="20"/>
      <c r="E110" s="20"/>
      <c r="F110" s="20"/>
      <c r="G110" s="20"/>
      <c r="H110" s="20"/>
      <c r="I110" s="19"/>
      <c r="J110" s="18"/>
    </row>
    <row r="111" spans="1:12" ht="0" hidden="1" customHeight="1" x14ac:dyDescent="0.35">
      <c r="A111" s="18"/>
      <c r="B111" s="1"/>
      <c r="C111" s="20"/>
      <c r="D111" s="20"/>
      <c r="E111" s="20"/>
      <c r="F111" s="20"/>
      <c r="G111" s="20"/>
      <c r="H111" s="20"/>
      <c r="I111" s="19"/>
      <c r="J111" s="18"/>
    </row>
    <row r="112" spans="1:12" ht="0" hidden="1" customHeight="1" x14ac:dyDescent="0.35">
      <c r="C112" s="6"/>
      <c r="D112" s="6"/>
      <c r="E112" s="6"/>
      <c r="F112" s="6"/>
      <c r="G112" s="6"/>
      <c r="H112" s="6"/>
    </row>
    <row r="113" spans="3:8" ht="0" hidden="1" customHeight="1" x14ac:dyDescent="0.35">
      <c r="C113" s="6"/>
      <c r="D113" s="6"/>
      <c r="E113" s="6"/>
      <c r="F113" s="6"/>
      <c r="G113" s="6"/>
      <c r="H113" s="6"/>
    </row>
    <row r="114" spans="3:8" ht="0" hidden="1" customHeight="1" x14ac:dyDescent="0.35">
      <c r="C114" s="6"/>
      <c r="D114" s="6"/>
      <c r="E114" s="6"/>
      <c r="F114" s="6"/>
      <c r="G114" s="6"/>
      <c r="H114" s="6"/>
    </row>
    <row r="115" spans="3:8" ht="0" hidden="1" customHeight="1" x14ac:dyDescent="0.35">
      <c r="C115" s="6"/>
      <c r="D115" s="6"/>
      <c r="E115" s="6"/>
      <c r="F115" s="6"/>
      <c r="G115" s="6"/>
      <c r="H115" s="6"/>
    </row>
    <row r="116" spans="3:8" ht="0" hidden="1" customHeight="1" x14ac:dyDescent="0.35">
      <c r="C116" s="6"/>
      <c r="D116" s="6"/>
      <c r="E116" s="6"/>
      <c r="F116" s="6"/>
      <c r="G116" s="6"/>
      <c r="H116" s="6"/>
    </row>
    <row r="117" spans="3:8" ht="0" hidden="1" customHeight="1" x14ac:dyDescent="0.35">
      <c r="C117" s="6"/>
      <c r="D117" s="6"/>
      <c r="E117" s="6"/>
      <c r="F117" s="6"/>
      <c r="G117" s="6"/>
      <c r="H117" s="6"/>
    </row>
    <row r="118" spans="3:8" ht="0" hidden="1" customHeight="1" x14ac:dyDescent="0.35">
      <c r="C118" s="6"/>
      <c r="D118" s="6"/>
      <c r="E118" s="6"/>
      <c r="F118" s="6"/>
      <c r="G118" s="6"/>
      <c r="H118" s="6"/>
    </row>
    <row r="119" spans="3:8" ht="0" hidden="1" customHeight="1" x14ac:dyDescent="0.35">
      <c r="C119" s="6"/>
      <c r="D119" s="6"/>
      <c r="E119" s="6"/>
      <c r="F119" s="6"/>
      <c r="G119" s="6"/>
      <c r="H119" s="6"/>
    </row>
    <row r="120" spans="3:8" ht="0" hidden="1" customHeight="1" x14ac:dyDescent="0.35">
      <c r="C120" s="6"/>
      <c r="D120" s="6"/>
      <c r="E120" s="6"/>
      <c r="F120" s="6"/>
      <c r="G120" s="6"/>
      <c r="H120" s="6"/>
    </row>
    <row r="121" spans="3:8" ht="0" hidden="1" customHeight="1" x14ac:dyDescent="0.35">
      <c r="C121" s="6"/>
      <c r="D121" s="6"/>
      <c r="E121" s="6"/>
      <c r="F121" s="6"/>
      <c r="G121" s="6"/>
      <c r="H121" s="6"/>
    </row>
    <row r="122" spans="3:8" ht="0" hidden="1" customHeight="1" x14ac:dyDescent="0.35">
      <c r="C122" s="6"/>
      <c r="D122" s="6"/>
      <c r="E122" s="6"/>
      <c r="F122" s="6"/>
      <c r="G122" s="6"/>
      <c r="H122" s="6"/>
    </row>
    <row r="123" spans="3:8" ht="0" hidden="1" customHeight="1" x14ac:dyDescent="0.35">
      <c r="C123" s="6"/>
      <c r="D123" s="6"/>
      <c r="E123" s="6"/>
      <c r="F123" s="6"/>
      <c r="G123" s="6"/>
      <c r="H123" s="6"/>
    </row>
    <row r="124" spans="3:8" ht="0" hidden="1" customHeight="1" x14ac:dyDescent="0.35">
      <c r="C124" s="6"/>
      <c r="D124" s="6"/>
      <c r="E124" s="6"/>
      <c r="F124" s="6"/>
      <c r="G124" s="6"/>
      <c r="H124" s="6"/>
    </row>
    <row r="125" spans="3:8" ht="0" hidden="1" customHeight="1" x14ac:dyDescent="0.35">
      <c r="C125" s="6"/>
      <c r="D125" s="6"/>
      <c r="E125" s="6"/>
      <c r="F125" s="6"/>
      <c r="G125" s="6"/>
      <c r="H125" s="6"/>
    </row>
    <row r="126" spans="3:8" ht="0" hidden="1" customHeight="1" x14ac:dyDescent="0.35">
      <c r="C126" s="6"/>
      <c r="D126" s="6"/>
      <c r="E126" s="6"/>
      <c r="F126" s="6"/>
      <c r="G126" s="6"/>
      <c r="H126" s="6"/>
    </row>
    <row r="127" spans="3:8" ht="0" hidden="1" customHeight="1" x14ac:dyDescent="0.35">
      <c r="C127" s="6"/>
      <c r="D127" s="6"/>
      <c r="E127" s="6"/>
      <c r="F127" s="6"/>
      <c r="G127" s="6"/>
      <c r="H127" s="6"/>
    </row>
    <row r="128" spans="3:8" ht="0" hidden="1" customHeight="1" x14ac:dyDescent="0.35">
      <c r="C128" s="6"/>
      <c r="D128" s="6"/>
      <c r="E128" s="6"/>
      <c r="F128" s="6"/>
      <c r="G128" s="6"/>
      <c r="H128" s="6"/>
    </row>
    <row r="129" spans="3:8" ht="0" hidden="1" customHeight="1" x14ac:dyDescent="0.35">
      <c r="C129" s="6"/>
      <c r="D129" s="6"/>
      <c r="E129" s="6"/>
      <c r="F129" s="6"/>
      <c r="G129" s="6"/>
      <c r="H129" s="6"/>
    </row>
    <row r="130" spans="3:8" ht="0" hidden="1" customHeight="1" x14ac:dyDescent="0.35">
      <c r="C130" s="6"/>
      <c r="D130" s="6"/>
      <c r="E130" s="6"/>
      <c r="F130" s="6"/>
      <c r="G130" s="6"/>
      <c r="H130" s="6"/>
    </row>
    <row r="131" spans="3:8" ht="0" hidden="1" customHeight="1" x14ac:dyDescent="0.35">
      <c r="C131" s="6"/>
      <c r="D131" s="6"/>
      <c r="E131" s="6"/>
      <c r="F131" s="6"/>
      <c r="G131" s="6"/>
      <c r="H131" s="6"/>
    </row>
    <row r="132" spans="3:8" ht="0" hidden="1" customHeight="1" x14ac:dyDescent="0.35">
      <c r="C132" s="6"/>
      <c r="D132" s="6"/>
      <c r="E132" s="6"/>
      <c r="F132" s="6"/>
      <c r="G132" s="6"/>
      <c r="H132" s="6"/>
    </row>
    <row r="133" spans="3:8" ht="0" hidden="1" customHeight="1" x14ac:dyDescent="0.35">
      <c r="C133" s="6"/>
      <c r="D133" s="6"/>
      <c r="E133" s="6"/>
      <c r="F133" s="6"/>
      <c r="G133" s="6"/>
      <c r="H133" s="6"/>
    </row>
    <row r="134" spans="3:8" ht="0" hidden="1" customHeight="1" x14ac:dyDescent="0.35">
      <c r="C134" s="6"/>
      <c r="D134" s="6"/>
      <c r="E134" s="6"/>
      <c r="F134" s="6"/>
      <c r="G134" s="6"/>
      <c r="H134" s="6"/>
    </row>
    <row r="135" spans="3:8" ht="0" hidden="1" customHeight="1" x14ac:dyDescent="0.35">
      <c r="C135" s="6"/>
      <c r="D135" s="6"/>
      <c r="E135" s="6"/>
      <c r="F135" s="6"/>
      <c r="G135" s="6"/>
      <c r="H135" s="6"/>
    </row>
    <row r="136" spans="3:8" ht="0" hidden="1" customHeight="1" x14ac:dyDescent="0.35">
      <c r="C136" s="6"/>
      <c r="D136" s="6"/>
      <c r="E136" s="6"/>
      <c r="F136" s="6"/>
      <c r="G136" s="6"/>
      <c r="H136" s="6"/>
    </row>
    <row r="137" spans="3:8" ht="0" hidden="1" customHeight="1" x14ac:dyDescent="0.35">
      <c r="C137" s="6"/>
      <c r="D137" s="6"/>
      <c r="E137" s="6"/>
      <c r="F137" s="6"/>
      <c r="G137" s="6"/>
      <c r="H137" s="6"/>
    </row>
    <row r="138" spans="3:8" ht="0" hidden="1" customHeight="1" x14ac:dyDescent="0.35">
      <c r="C138" s="6"/>
      <c r="D138" s="6"/>
      <c r="E138" s="6"/>
      <c r="F138" s="6"/>
      <c r="G138" s="6"/>
      <c r="H138" s="6"/>
    </row>
    <row r="139" spans="3:8" ht="0" hidden="1" customHeight="1" x14ac:dyDescent="0.35">
      <c r="C139" s="6"/>
      <c r="D139" s="6"/>
      <c r="E139" s="6"/>
      <c r="F139" s="6"/>
      <c r="G139" s="6"/>
      <c r="H139" s="6"/>
    </row>
    <row r="140" spans="3:8" ht="0" hidden="1" customHeight="1" x14ac:dyDescent="0.35">
      <c r="C140" s="6"/>
      <c r="D140" s="6"/>
      <c r="E140" s="6"/>
      <c r="F140" s="6"/>
      <c r="G140" s="6"/>
      <c r="H140" s="6"/>
    </row>
    <row r="141" spans="3:8" ht="0" hidden="1" customHeight="1" x14ac:dyDescent="0.35">
      <c r="C141" s="6"/>
      <c r="D141" s="6"/>
      <c r="E141" s="6"/>
      <c r="F141" s="6"/>
      <c r="G141" s="6"/>
      <c r="H141" s="6"/>
    </row>
    <row r="142" spans="3:8" ht="0" hidden="1" customHeight="1" x14ac:dyDescent="0.35">
      <c r="C142" s="6"/>
      <c r="D142" s="6"/>
      <c r="E142" s="6"/>
      <c r="F142" s="6"/>
      <c r="G142" s="6"/>
      <c r="H142" s="6"/>
    </row>
    <row r="143" spans="3:8" ht="0" hidden="1" customHeight="1" x14ac:dyDescent="0.35">
      <c r="C143" s="6"/>
      <c r="D143" s="6"/>
      <c r="E143" s="6"/>
      <c r="F143" s="6"/>
      <c r="G143" s="6"/>
      <c r="H143" s="6"/>
    </row>
    <row r="144" spans="3:8" ht="0" hidden="1" customHeight="1" x14ac:dyDescent="0.35">
      <c r="C144" s="6"/>
      <c r="D144" s="6"/>
      <c r="E144" s="6"/>
      <c r="F144" s="6"/>
      <c r="G144" s="6"/>
      <c r="H144" s="6"/>
    </row>
    <row r="145" spans="3:8" ht="0" hidden="1" customHeight="1" x14ac:dyDescent="0.35">
      <c r="C145" s="6"/>
      <c r="D145" s="6"/>
      <c r="E145" s="6"/>
      <c r="F145" s="6"/>
      <c r="G145" s="6"/>
      <c r="H145" s="6"/>
    </row>
    <row r="146" spans="3:8" ht="0" hidden="1" customHeight="1" x14ac:dyDescent="0.35">
      <c r="C146" s="6"/>
      <c r="D146" s="6"/>
      <c r="E146" s="6"/>
      <c r="F146" s="6"/>
      <c r="G146" s="6"/>
      <c r="H146" s="6"/>
    </row>
    <row r="147" spans="3:8" ht="0" hidden="1" customHeight="1" x14ac:dyDescent="0.35">
      <c r="C147" s="6"/>
      <c r="D147" s="6"/>
      <c r="E147" s="6"/>
      <c r="F147" s="6"/>
      <c r="G147" s="6"/>
      <c r="H147" s="6"/>
    </row>
    <row r="148" spans="3:8" ht="0" hidden="1" customHeight="1" x14ac:dyDescent="0.35">
      <c r="C148" s="6"/>
      <c r="D148" s="6"/>
      <c r="E148" s="6"/>
      <c r="F148" s="6"/>
      <c r="G148" s="6"/>
      <c r="H148" s="6"/>
    </row>
    <row r="149" spans="3:8" ht="0" hidden="1" customHeight="1" x14ac:dyDescent="0.35">
      <c r="C149" s="6"/>
      <c r="D149" s="6"/>
      <c r="E149" s="6"/>
      <c r="F149" s="6"/>
      <c r="G149" s="6"/>
      <c r="H149" s="6"/>
    </row>
    <row r="150" spans="3:8" ht="0" hidden="1" customHeight="1" x14ac:dyDescent="0.35">
      <c r="C150" s="6"/>
      <c r="D150" s="6"/>
      <c r="E150" s="6"/>
      <c r="F150" s="6"/>
      <c r="G150" s="6"/>
      <c r="H150" s="6"/>
    </row>
    <row r="151" spans="3:8" ht="0" hidden="1" customHeight="1" x14ac:dyDescent="0.35">
      <c r="C151" s="6"/>
      <c r="D151" s="6"/>
      <c r="E151" s="6"/>
      <c r="F151" s="6"/>
      <c r="G151" s="6"/>
      <c r="H151" s="6"/>
    </row>
    <row r="152" spans="3:8" ht="0" hidden="1" customHeight="1" x14ac:dyDescent="0.35">
      <c r="C152" s="6"/>
      <c r="D152" s="6"/>
      <c r="E152" s="6"/>
      <c r="F152" s="6"/>
      <c r="G152" s="6"/>
      <c r="H152" s="6"/>
    </row>
    <row r="153" spans="3:8" ht="0" hidden="1" customHeight="1" x14ac:dyDescent="0.35">
      <c r="C153" s="6"/>
      <c r="D153" s="6"/>
      <c r="E153" s="6"/>
      <c r="F153" s="6"/>
      <c r="G153" s="6"/>
      <c r="H153" s="6"/>
    </row>
    <row r="154" spans="3:8" ht="0" hidden="1" customHeight="1" x14ac:dyDescent="0.35">
      <c r="C154" s="6"/>
      <c r="D154" s="6"/>
      <c r="E154" s="6"/>
      <c r="F154" s="6"/>
      <c r="G154" s="6"/>
      <c r="H154" s="6"/>
    </row>
    <row r="155" spans="3:8" ht="0" hidden="1" customHeight="1" x14ac:dyDescent="0.35">
      <c r="C155" s="6"/>
      <c r="D155" s="6"/>
      <c r="E155" s="6"/>
      <c r="F155" s="6"/>
      <c r="G155" s="6"/>
      <c r="H155" s="6"/>
    </row>
    <row r="156" spans="3:8" ht="0" hidden="1" customHeight="1" x14ac:dyDescent="0.35">
      <c r="C156" s="6"/>
      <c r="D156" s="6"/>
      <c r="E156" s="6"/>
      <c r="F156" s="6"/>
      <c r="G156" s="6"/>
      <c r="H156" s="6"/>
    </row>
    <row r="157" spans="3:8" ht="0" hidden="1" customHeight="1" x14ac:dyDescent="0.35">
      <c r="C157" s="6"/>
      <c r="D157" s="6"/>
      <c r="E157" s="6"/>
      <c r="F157" s="6"/>
      <c r="G157" s="6"/>
      <c r="H157" s="6"/>
    </row>
    <row r="158" spans="3:8" ht="0" hidden="1" customHeight="1" x14ac:dyDescent="0.35">
      <c r="C158" s="6"/>
      <c r="D158" s="6"/>
      <c r="E158" s="6"/>
      <c r="F158" s="6"/>
      <c r="G158" s="6"/>
      <c r="H158" s="6"/>
    </row>
    <row r="159" spans="3:8" ht="0" hidden="1" customHeight="1" x14ac:dyDescent="0.35">
      <c r="C159" s="6"/>
      <c r="D159" s="6"/>
      <c r="E159" s="6"/>
      <c r="F159" s="6"/>
      <c r="G159" s="6"/>
      <c r="H159" s="6"/>
    </row>
    <row r="160" spans="3:8" ht="0" hidden="1" customHeight="1" x14ac:dyDescent="0.35">
      <c r="C160" s="6"/>
      <c r="D160" s="6"/>
      <c r="E160" s="6"/>
      <c r="F160" s="6"/>
      <c r="G160" s="6"/>
      <c r="H160" s="6"/>
    </row>
    <row r="161" spans="3:8" ht="0" hidden="1" customHeight="1" x14ac:dyDescent="0.35">
      <c r="C161" s="6"/>
      <c r="D161" s="6"/>
      <c r="E161" s="6"/>
      <c r="F161" s="6"/>
      <c r="G161" s="6"/>
      <c r="H161" s="6"/>
    </row>
    <row r="162" spans="3:8" ht="0" hidden="1" customHeight="1" x14ac:dyDescent="0.35">
      <c r="C162" s="6"/>
      <c r="D162" s="6"/>
      <c r="E162" s="6"/>
      <c r="F162" s="6"/>
      <c r="G162" s="6"/>
      <c r="H162" s="6"/>
    </row>
    <row r="163" spans="3:8" ht="0" hidden="1" customHeight="1" x14ac:dyDescent="0.35">
      <c r="C163" s="6"/>
      <c r="D163" s="6"/>
      <c r="E163" s="6"/>
      <c r="F163" s="6"/>
      <c r="G163" s="6"/>
      <c r="H163" s="6"/>
    </row>
    <row r="164" spans="3:8" ht="0" hidden="1" customHeight="1" x14ac:dyDescent="0.35">
      <c r="C164" s="6"/>
      <c r="D164" s="6"/>
      <c r="E164" s="6"/>
      <c r="F164" s="6"/>
      <c r="G164" s="6"/>
      <c r="H164" s="6"/>
    </row>
    <row r="165" spans="3:8" ht="0" hidden="1" customHeight="1" x14ac:dyDescent="0.35">
      <c r="C165" s="6"/>
      <c r="D165" s="6"/>
      <c r="E165" s="6"/>
      <c r="F165" s="6"/>
      <c r="G165" s="6"/>
      <c r="H165" s="6"/>
    </row>
    <row r="166" spans="3:8" ht="0" hidden="1" customHeight="1" x14ac:dyDescent="0.35">
      <c r="C166" s="6"/>
      <c r="D166" s="6"/>
      <c r="E166" s="6"/>
      <c r="F166" s="6"/>
      <c r="G166" s="6"/>
      <c r="H166" s="6"/>
    </row>
    <row r="167" spans="3:8" ht="0" hidden="1" customHeight="1" x14ac:dyDescent="0.35">
      <c r="C167" s="6"/>
      <c r="D167" s="6"/>
      <c r="E167" s="6"/>
      <c r="F167" s="6"/>
      <c r="G167" s="6"/>
      <c r="H167" s="6"/>
    </row>
    <row r="168" spans="3:8" ht="0" hidden="1" customHeight="1" x14ac:dyDescent="0.35">
      <c r="C168" s="6"/>
      <c r="D168" s="6"/>
      <c r="E168" s="6"/>
      <c r="F168" s="6"/>
      <c r="G168" s="6"/>
      <c r="H168" s="6"/>
    </row>
    <row r="169" spans="3:8" ht="0" hidden="1" customHeight="1" x14ac:dyDescent="0.35">
      <c r="C169" s="6"/>
      <c r="D169" s="6"/>
      <c r="E169" s="6"/>
      <c r="F169" s="6"/>
      <c r="G169" s="6"/>
      <c r="H169" s="6"/>
    </row>
    <row r="170" spans="3:8" ht="0" hidden="1" customHeight="1" x14ac:dyDescent="0.35">
      <c r="C170" s="6"/>
      <c r="D170" s="6"/>
      <c r="E170" s="6"/>
      <c r="F170" s="6"/>
      <c r="G170" s="6"/>
      <c r="H170" s="6"/>
    </row>
    <row r="171" spans="3:8" ht="0" hidden="1" customHeight="1" x14ac:dyDescent="0.35">
      <c r="C171" s="6"/>
      <c r="D171" s="6"/>
      <c r="E171" s="6"/>
      <c r="F171" s="6"/>
      <c r="G171" s="6"/>
      <c r="H171" s="6"/>
    </row>
    <row r="172" spans="3:8" ht="0" hidden="1" customHeight="1" x14ac:dyDescent="0.35">
      <c r="C172" s="6"/>
      <c r="D172" s="6"/>
      <c r="E172" s="6"/>
      <c r="F172" s="6"/>
      <c r="G172" s="6"/>
      <c r="H172" s="6"/>
    </row>
    <row r="173" spans="3:8" ht="0" hidden="1" customHeight="1" x14ac:dyDescent="0.35">
      <c r="C173" s="6"/>
      <c r="D173" s="6"/>
      <c r="E173" s="6"/>
      <c r="F173" s="6"/>
      <c r="G173" s="6"/>
      <c r="H173" s="6"/>
    </row>
    <row r="174" spans="3:8" ht="0" hidden="1" customHeight="1" x14ac:dyDescent="0.35">
      <c r="C174" s="6"/>
      <c r="D174" s="6"/>
      <c r="E174" s="6"/>
      <c r="F174" s="6"/>
      <c r="G174" s="6"/>
      <c r="H174" s="6"/>
    </row>
    <row r="175" spans="3:8" ht="0" hidden="1" customHeight="1" x14ac:dyDescent="0.35">
      <c r="C175" s="6"/>
      <c r="D175" s="6"/>
      <c r="E175" s="6"/>
      <c r="F175" s="6"/>
      <c r="G175" s="6"/>
      <c r="H175" s="6"/>
    </row>
    <row r="176" spans="3:8" ht="0" hidden="1" customHeight="1" x14ac:dyDescent="0.35">
      <c r="C176" s="6"/>
      <c r="D176" s="6"/>
      <c r="E176" s="6"/>
      <c r="F176" s="6"/>
      <c r="G176" s="6"/>
      <c r="H176" s="6"/>
    </row>
    <row r="177" spans="3:8" ht="0" hidden="1" customHeight="1" x14ac:dyDescent="0.35">
      <c r="C177" s="6"/>
      <c r="D177" s="6"/>
      <c r="E177" s="6"/>
      <c r="F177" s="6"/>
      <c r="G177" s="6"/>
      <c r="H177" s="6"/>
    </row>
    <row r="178" spans="3:8" ht="0" hidden="1" customHeight="1" x14ac:dyDescent="0.35">
      <c r="C178" s="6"/>
      <c r="D178" s="6"/>
      <c r="E178" s="6"/>
      <c r="F178" s="6"/>
      <c r="G178" s="6"/>
      <c r="H178" s="6"/>
    </row>
    <row r="179" spans="3:8" ht="0" hidden="1" customHeight="1" x14ac:dyDescent="0.35">
      <c r="C179" s="6"/>
      <c r="D179" s="6"/>
      <c r="E179" s="6"/>
      <c r="F179" s="6"/>
      <c r="G179" s="6"/>
      <c r="H179" s="6"/>
    </row>
    <row r="180" spans="3:8" ht="0" hidden="1" customHeight="1" x14ac:dyDescent="0.35">
      <c r="C180" s="6"/>
      <c r="D180" s="6"/>
      <c r="E180" s="6"/>
      <c r="F180" s="6"/>
      <c r="G180" s="6"/>
      <c r="H180" s="6"/>
    </row>
    <row r="181" spans="3:8" ht="0" hidden="1" customHeight="1" x14ac:dyDescent="0.35">
      <c r="C181" s="6"/>
      <c r="D181" s="6"/>
      <c r="E181" s="6"/>
      <c r="F181" s="6"/>
      <c r="G181" s="6"/>
      <c r="H181" s="6"/>
    </row>
    <row r="182" spans="3:8" ht="0" hidden="1" customHeight="1" x14ac:dyDescent="0.35">
      <c r="C182" s="6"/>
      <c r="D182" s="6"/>
      <c r="E182" s="6"/>
      <c r="F182" s="6"/>
      <c r="G182" s="6"/>
      <c r="H182" s="6"/>
    </row>
    <row r="183" spans="3:8" ht="0" hidden="1" customHeight="1" x14ac:dyDescent="0.35">
      <c r="C183" s="6"/>
      <c r="D183" s="6"/>
      <c r="E183" s="6"/>
      <c r="F183" s="6"/>
      <c r="G183" s="6"/>
      <c r="H183" s="6"/>
    </row>
    <row r="184" spans="3:8" ht="0" hidden="1" customHeight="1" x14ac:dyDescent="0.35">
      <c r="C184" s="6"/>
      <c r="D184" s="6"/>
      <c r="E184" s="6"/>
      <c r="F184" s="6"/>
      <c r="G184" s="6"/>
      <c r="H184" s="6"/>
    </row>
    <row r="185" spans="3:8" ht="0" hidden="1" customHeight="1" x14ac:dyDescent="0.35">
      <c r="C185" s="6"/>
      <c r="D185" s="6"/>
      <c r="E185" s="6"/>
      <c r="F185" s="6"/>
      <c r="G185" s="6"/>
      <c r="H185" s="6"/>
    </row>
    <row r="186" spans="3:8" ht="0" hidden="1" customHeight="1" x14ac:dyDescent="0.35">
      <c r="C186" s="6"/>
      <c r="D186" s="6"/>
      <c r="E186" s="6"/>
      <c r="F186" s="6"/>
      <c r="G186" s="6"/>
      <c r="H186" s="6"/>
    </row>
    <row r="187" spans="3:8" ht="0" hidden="1" customHeight="1" x14ac:dyDescent="0.35">
      <c r="C187" s="6"/>
      <c r="D187" s="6"/>
      <c r="E187" s="6"/>
      <c r="F187" s="6"/>
      <c r="G187" s="6"/>
      <c r="H187" s="6"/>
    </row>
    <row r="188" spans="3:8" ht="0" hidden="1" customHeight="1" x14ac:dyDescent="0.35">
      <c r="C188" s="6"/>
      <c r="D188" s="6"/>
      <c r="E188" s="6"/>
      <c r="F188" s="6"/>
      <c r="G188" s="6"/>
      <c r="H188" s="6"/>
    </row>
    <row r="189" spans="3:8" ht="0" hidden="1" customHeight="1" x14ac:dyDescent="0.35">
      <c r="C189" s="6"/>
      <c r="D189" s="6"/>
      <c r="E189" s="6"/>
      <c r="F189" s="6"/>
      <c r="G189" s="6"/>
      <c r="H189" s="6"/>
    </row>
    <row r="190" spans="3:8" ht="0" hidden="1" customHeight="1" x14ac:dyDescent="0.35">
      <c r="C190" s="6"/>
      <c r="D190" s="6"/>
      <c r="E190" s="6"/>
      <c r="F190" s="6"/>
      <c r="G190" s="6"/>
      <c r="H190" s="6"/>
    </row>
    <row r="191" spans="3:8" ht="0" hidden="1" customHeight="1" x14ac:dyDescent="0.35">
      <c r="C191" s="6"/>
      <c r="D191" s="6"/>
      <c r="E191" s="6"/>
      <c r="F191" s="6"/>
      <c r="G191" s="6"/>
      <c r="H191" s="6"/>
    </row>
    <row r="192" spans="3:8" ht="0" hidden="1" customHeight="1" x14ac:dyDescent="0.35">
      <c r="C192" s="6"/>
      <c r="D192" s="6"/>
      <c r="E192" s="6"/>
      <c r="F192" s="6"/>
      <c r="G192" s="6"/>
      <c r="H192" s="6"/>
    </row>
    <row r="193" spans="3:8" ht="0" hidden="1" customHeight="1" x14ac:dyDescent="0.35">
      <c r="C193" s="6"/>
      <c r="D193" s="6"/>
      <c r="E193" s="6"/>
      <c r="F193" s="6"/>
      <c r="G193" s="6"/>
      <c r="H193" s="6"/>
    </row>
    <row r="194" spans="3:8" ht="0" hidden="1" customHeight="1" x14ac:dyDescent="0.35">
      <c r="C194" s="6"/>
      <c r="D194" s="6"/>
      <c r="E194" s="6"/>
      <c r="F194" s="6"/>
      <c r="G194" s="6"/>
      <c r="H194" s="6"/>
    </row>
    <row r="195" spans="3:8" ht="0" hidden="1" customHeight="1" x14ac:dyDescent="0.35">
      <c r="C195" s="6"/>
      <c r="D195" s="6"/>
      <c r="E195" s="6"/>
      <c r="F195" s="6"/>
      <c r="G195" s="6"/>
      <c r="H195" s="6"/>
    </row>
    <row r="196" spans="3:8" ht="0" hidden="1" customHeight="1" x14ac:dyDescent="0.35">
      <c r="C196" s="6"/>
      <c r="D196" s="6"/>
      <c r="E196" s="6"/>
      <c r="F196" s="6"/>
      <c r="G196" s="6"/>
      <c r="H196" s="6"/>
    </row>
    <row r="197" spans="3:8" ht="0" hidden="1" customHeight="1" x14ac:dyDescent="0.35">
      <c r="C197" s="6"/>
      <c r="D197" s="6"/>
      <c r="E197" s="6"/>
      <c r="F197" s="6"/>
      <c r="G197" s="6"/>
      <c r="H197" s="6"/>
    </row>
    <row r="198" spans="3:8" ht="0" hidden="1" customHeight="1" x14ac:dyDescent="0.35">
      <c r="C198" s="6"/>
      <c r="D198" s="6"/>
      <c r="E198" s="6"/>
      <c r="F198" s="6"/>
      <c r="G198" s="6"/>
      <c r="H198" s="6"/>
    </row>
    <row r="199" spans="3:8" ht="0" hidden="1" customHeight="1" x14ac:dyDescent="0.35">
      <c r="C199" s="6"/>
      <c r="D199" s="6"/>
      <c r="E199" s="6"/>
      <c r="F199" s="6"/>
      <c r="G199" s="6"/>
      <c r="H199" s="6"/>
    </row>
    <row r="200" spans="3:8" ht="0" hidden="1" customHeight="1" x14ac:dyDescent="0.35">
      <c r="C200" s="6"/>
      <c r="D200" s="6"/>
      <c r="E200" s="6"/>
      <c r="F200" s="6"/>
      <c r="G200" s="6"/>
      <c r="H200" s="6"/>
    </row>
    <row r="201" spans="3:8" ht="0" hidden="1" customHeight="1" x14ac:dyDescent="0.35">
      <c r="C201" s="6"/>
      <c r="D201" s="6"/>
      <c r="E201" s="6"/>
      <c r="F201" s="6"/>
      <c r="G201" s="6"/>
      <c r="H201" s="6"/>
    </row>
    <row r="202" spans="3:8" ht="0" hidden="1" customHeight="1" x14ac:dyDescent="0.35">
      <c r="C202" s="6"/>
      <c r="D202" s="6"/>
      <c r="E202" s="6"/>
      <c r="F202" s="6"/>
      <c r="G202" s="6"/>
      <c r="H202" s="6"/>
    </row>
    <row r="203" spans="3:8" ht="0" hidden="1" customHeight="1" x14ac:dyDescent="0.35">
      <c r="C203" s="6"/>
      <c r="D203" s="6"/>
      <c r="E203" s="6"/>
      <c r="F203" s="6"/>
      <c r="G203" s="6"/>
      <c r="H203" s="6"/>
    </row>
    <row r="204" spans="3:8" ht="0" hidden="1" customHeight="1" x14ac:dyDescent="0.35">
      <c r="C204" s="6"/>
      <c r="D204" s="6"/>
      <c r="E204" s="6"/>
      <c r="F204" s="6"/>
      <c r="G204" s="6"/>
      <c r="H204" s="6"/>
    </row>
    <row r="205" spans="3:8" ht="0" hidden="1" customHeight="1" x14ac:dyDescent="0.35">
      <c r="C205" s="6"/>
      <c r="D205" s="6"/>
      <c r="E205" s="6"/>
      <c r="F205" s="6"/>
      <c r="G205" s="6"/>
      <c r="H205" s="6"/>
    </row>
    <row r="206" spans="3:8" ht="0" hidden="1" customHeight="1" x14ac:dyDescent="0.35">
      <c r="C206" s="6"/>
      <c r="D206" s="6"/>
      <c r="E206" s="6"/>
      <c r="F206" s="6"/>
      <c r="G206" s="6"/>
      <c r="H206" s="6"/>
    </row>
    <row r="207" spans="3:8" ht="0" hidden="1" customHeight="1" x14ac:dyDescent="0.35">
      <c r="C207" s="6"/>
      <c r="D207" s="6"/>
      <c r="E207" s="6"/>
      <c r="F207" s="6"/>
      <c r="G207" s="6"/>
      <c r="H207" s="6"/>
    </row>
    <row r="208" spans="3:8" ht="0" hidden="1" customHeight="1" x14ac:dyDescent="0.35">
      <c r="C208" s="6"/>
      <c r="D208" s="6"/>
      <c r="E208" s="6"/>
      <c r="F208" s="6"/>
      <c r="G208" s="6"/>
      <c r="H208" s="6"/>
    </row>
    <row r="209" spans="3:8" ht="0" hidden="1" customHeight="1" x14ac:dyDescent="0.35">
      <c r="C209" s="6"/>
      <c r="D209" s="6"/>
      <c r="E209" s="6"/>
      <c r="F209" s="6"/>
      <c r="G209" s="6"/>
      <c r="H209" s="6"/>
    </row>
    <row r="210" spans="3:8" ht="0" hidden="1" customHeight="1" x14ac:dyDescent="0.35">
      <c r="C210" s="6"/>
      <c r="D210" s="6"/>
      <c r="E210" s="6"/>
      <c r="F210" s="6"/>
      <c r="G210" s="6"/>
      <c r="H210" s="6"/>
    </row>
    <row r="211" spans="3:8" ht="0" hidden="1" customHeight="1" x14ac:dyDescent="0.35">
      <c r="C211" s="6"/>
      <c r="D211" s="6"/>
      <c r="E211" s="6"/>
      <c r="F211" s="6"/>
      <c r="G211" s="6"/>
      <c r="H211" s="6"/>
    </row>
    <row r="212" spans="3:8" ht="0" hidden="1" customHeight="1" x14ac:dyDescent="0.35">
      <c r="C212" s="6"/>
      <c r="D212" s="6"/>
      <c r="E212" s="6"/>
      <c r="F212" s="6"/>
      <c r="G212" s="6"/>
      <c r="H212" s="6"/>
    </row>
    <row r="213" spans="3:8" ht="0" hidden="1" customHeight="1" x14ac:dyDescent="0.35">
      <c r="C213" s="6"/>
      <c r="D213" s="6"/>
      <c r="E213" s="6"/>
      <c r="F213" s="6"/>
      <c r="G213" s="6"/>
      <c r="H213" s="6"/>
    </row>
    <row r="214" spans="3:8" ht="0" hidden="1" customHeight="1" x14ac:dyDescent="0.35">
      <c r="C214" s="6"/>
      <c r="D214" s="6"/>
      <c r="E214" s="6"/>
      <c r="F214" s="6"/>
      <c r="G214" s="6"/>
      <c r="H214" s="6"/>
    </row>
    <row r="215" spans="3:8" ht="0" hidden="1" customHeight="1" x14ac:dyDescent="0.35">
      <c r="C215" s="6"/>
      <c r="D215" s="6"/>
      <c r="E215" s="6"/>
      <c r="F215" s="6"/>
      <c r="G215" s="6"/>
      <c r="H215" s="6"/>
    </row>
    <row r="216" spans="3:8" ht="0" hidden="1" customHeight="1" x14ac:dyDescent="0.35">
      <c r="C216" s="6"/>
      <c r="D216" s="6"/>
      <c r="E216" s="6"/>
      <c r="F216" s="6"/>
      <c r="G216" s="6"/>
      <c r="H216" s="6"/>
    </row>
    <row r="217" spans="3:8" ht="0" hidden="1" customHeight="1" x14ac:dyDescent="0.35">
      <c r="C217" s="6"/>
      <c r="D217" s="6"/>
      <c r="E217" s="6"/>
      <c r="F217" s="6"/>
      <c r="G217" s="6"/>
      <c r="H217" s="6"/>
    </row>
    <row r="218" spans="3:8" ht="0" hidden="1" customHeight="1" x14ac:dyDescent="0.35">
      <c r="C218" s="6"/>
      <c r="D218" s="6"/>
      <c r="E218" s="6"/>
      <c r="F218" s="6"/>
      <c r="G218" s="6"/>
      <c r="H218" s="6"/>
    </row>
  </sheetData>
  <mergeCells count="3">
    <mergeCell ref="B31:F31"/>
    <mergeCell ref="B33:F33"/>
    <mergeCell ref="B81:F81"/>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D7260-9410-4292-B7A1-91BD09E7C7BD}">
  <sheetPr>
    <tabColor theme="6"/>
  </sheetPr>
  <dimension ref="A1:Q436"/>
  <sheetViews>
    <sheetView showGridLines="0" zoomScaleNormal="100" workbookViewId="0">
      <selection activeCell="E4" sqref="E4"/>
    </sheetView>
  </sheetViews>
  <sheetFormatPr defaultColWidth="0" defaultRowHeight="0" customHeight="1" zeroHeight="1" x14ac:dyDescent="0.35"/>
  <cols>
    <col min="1" max="1" width="2.453125" customWidth="1"/>
    <col min="2" max="2" width="46.7265625" style="8" customWidth="1"/>
    <col min="3" max="6" width="19.54296875" style="4" customWidth="1"/>
    <col min="7" max="7" width="2.54296875" style="4" customWidth="1"/>
    <col min="8" max="11" width="19.54296875" style="4" hidden="1" customWidth="1"/>
    <col min="12" max="12" width="19.54296875" style="11" hidden="1" customWidth="1"/>
    <col min="13" max="14" width="19.54296875" hidden="1" customWidth="1"/>
    <col min="15" max="17" width="0" hidden="1" customWidth="1"/>
    <col min="18"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G5" s="6"/>
      <c r="H5" s="6"/>
      <c r="I5" s="6"/>
      <c r="J5" s="6"/>
      <c r="K5" s="6"/>
    </row>
    <row r="6" spans="1:17" ht="25" x14ac:dyDescent="0.5">
      <c r="B6" s="9" t="s">
        <v>454</v>
      </c>
      <c r="C6" s="6"/>
      <c r="D6" s="6"/>
      <c r="E6" s="6"/>
      <c r="F6" s="6"/>
      <c r="G6" s="6"/>
      <c r="H6" s="6"/>
      <c r="I6" s="6"/>
      <c r="J6" s="6"/>
      <c r="K6" s="6"/>
    </row>
    <row r="7" spans="1:17" ht="14.5" x14ac:dyDescent="0.35">
      <c r="B7" s="1"/>
      <c r="C7" s="3"/>
      <c r="D7" s="3"/>
      <c r="E7" s="3"/>
      <c r="F7" s="3"/>
      <c r="G7" s="3"/>
      <c r="H7" s="3"/>
      <c r="I7" s="3"/>
      <c r="J7" s="3"/>
      <c r="K7" s="5"/>
    </row>
    <row r="8" spans="1:17" ht="14.5" x14ac:dyDescent="0.35">
      <c r="B8" s="1"/>
      <c r="C8" s="3"/>
      <c r="D8" s="3"/>
      <c r="E8" s="3"/>
      <c r="F8" s="3"/>
      <c r="G8" s="3"/>
      <c r="H8" s="3"/>
      <c r="I8" s="3"/>
      <c r="J8" s="3"/>
      <c r="K8" s="5"/>
    </row>
    <row r="9" spans="1:17" ht="18" x14ac:dyDescent="0.4">
      <c r="B9" s="10" t="s">
        <v>482</v>
      </c>
      <c r="C9" s="3"/>
      <c r="D9" s="6"/>
      <c r="E9" s="5"/>
      <c r="F9" s="5"/>
      <c r="G9" s="5"/>
      <c r="H9" s="5"/>
      <c r="I9" s="6"/>
      <c r="J9" s="6"/>
      <c r="K9" s="5"/>
    </row>
    <row r="10" spans="1:17" ht="13.75" customHeight="1" x14ac:dyDescent="0.4">
      <c r="B10" s="10"/>
      <c r="C10" s="3"/>
      <c r="D10" s="5"/>
      <c r="E10" s="5"/>
      <c r="F10" s="5"/>
      <c r="G10" s="5"/>
      <c r="H10" s="5"/>
      <c r="I10" s="6"/>
      <c r="J10" s="6"/>
      <c r="K10" s="5"/>
    </row>
    <row r="15" spans="1:17" s="43" customFormat="1" ht="14" x14ac:dyDescent="0.3">
      <c r="A15" s="530"/>
      <c r="B15" s="44" t="s">
        <v>160</v>
      </c>
      <c r="C15" s="380"/>
      <c r="D15" s="45"/>
      <c r="E15" s="45"/>
      <c r="F15" s="45"/>
      <c r="G15" s="45"/>
      <c r="H15" s="45"/>
      <c r="I15" s="530"/>
      <c r="J15" s="530"/>
      <c r="K15" s="45"/>
      <c r="L15" s="46"/>
      <c r="M15" s="530"/>
      <c r="N15" s="530"/>
      <c r="O15" s="530"/>
      <c r="P15" s="530"/>
      <c r="Q15" s="530"/>
    </row>
    <row r="16" spans="1:17" ht="14.5" x14ac:dyDescent="0.35">
      <c r="A16" s="20"/>
      <c r="B16" s="1"/>
      <c r="C16" s="3"/>
      <c r="D16" s="3"/>
      <c r="E16" s="3"/>
      <c r="F16" s="3"/>
      <c r="G16" s="3"/>
      <c r="H16" s="3"/>
      <c r="I16" s="3"/>
      <c r="J16" s="3"/>
      <c r="K16" s="24"/>
      <c r="L16" s="25"/>
    </row>
    <row r="17" spans="1:12" ht="14.5" x14ac:dyDescent="0.35">
      <c r="A17" s="20"/>
      <c r="B17" s="37" t="s">
        <v>483</v>
      </c>
      <c r="C17" s="20"/>
      <c r="D17" s="20"/>
      <c r="E17" s="20"/>
      <c r="F17" s="20"/>
      <c r="G17" s="3"/>
      <c r="H17" s="3"/>
      <c r="I17" s="3"/>
      <c r="J17" s="3"/>
      <c r="K17" s="24"/>
      <c r="L17" s="25"/>
    </row>
    <row r="18" spans="1:12" ht="6" customHeight="1" x14ac:dyDescent="0.35">
      <c r="A18" s="20"/>
      <c r="B18" s="37"/>
      <c r="C18" s="20"/>
      <c r="D18" s="20"/>
      <c r="E18" s="20"/>
      <c r="F18" s="20"/>
      <c r="G18" s="3"/>
      <c r="H18" s="3"/>
      <c r="I18" s="3"/>
      <c r="J18" s="3"/>
      <c r="K18" s="24"/>
      <c r="L18" s="25"/>
    </row>
    <row r="19" spans="1:12" ht="14.5" x14ac:dyDescent="0.35">
      <c r="A19" s="20"/>
      <c r="B19" s="191"/>
      <c r="C19" s="192" t="s">
        <v>119</v>
      </c>
      <c r="D19" s="192" t="s">
        <v>120</v>
      </c>
      <c r="E19" s="192" t="s">
        <v>121</v>
      </c>
      <c r="F19" s="150" t="s">
        <v>122</v>
      </c>
      <c r="G19" s="89"/>
      <c r="H19" s="6"/>
      <c r="I19" s="3"/>
      <c r="J19" s="473"/>
      <c r="K19" s="24"/>
      <c r="L19" s="25"/>
    </row>
    <row r="20" spans="1:12" ht="14.5" x14ac:dyDescent="0.35">
      <c r="A20" s="20"/>
      <c r="B20" s="140" t="s">
        <v>162</v>
      </c>
      <c r="C20" s="193">
        <v>3972.2</v>
      </c>
      <c r="D20" s="193">
        <v>4689.8</v>
      </c>
      <c r="E20" s="193">
        <v>5787.2</v>
      </c>
      <c r="F20" s="194">
        <v>7427.8515684399999</v>
      </c>
      <c r="G20" s="600"/>
      <c r="H20" s="6"/>
      <c r="I20" s="3"/>
      <c r="J20" s="3"/>
      <c r="K20" s="24"/>
      <c r="L20" s="25"/>
    </row>
    <row r="21" spans="1:12" ht="14.5" x14ac:dyDescent="0.35">
      <c r="A21" s="20"/>
      <c r="B21" s="67" t="s">
        <v>163</v>
      </c>
      <c r="C21" s="187">
        <v>3724.3</v>
      </c>
      <c r="D21" s="187">
        <v>4492.3999999999996</v>
      </c>
      <c r="E21" s="187">
        <v>5601.5</v>
      </c>
      <c r="F21" s="188">
        <v>7004.8998239599996</v>
      </c>
      <c r="G21" s="600"/>
      <c r="H21" s="6"/>
      <c r="I21" s="3"/>
      <c r="J21" s="3"/>
      <c r="K21" s="24"/>
      <c r="L21" s="25"/>
    </row>
    <row r="22" spans="1:12" ht="14.5" x14ac:dyDescent="0.35">
      <c r="A22" s="20"/>
      <c r="B22" s="67" t="s">
        <v>164</v>
      </c>
      <c r="C22" s="187">
        <v>283.60000000000002</v>
      </c>
      <c r="D22" s="187">
        <v>240.1</v>
      </c>
      <c r="E22" s="187">
        <v>236.1</v>
      </c>
      <c r="F22" s="188">
        <v>476.05165848000001</v>
      </c>
      <c r="G22" s="600"/>
      <c r="H22" s="6"/>
      <c r="I22" s="3"/>
      <c r="J22" s="3"/>
      <c r="K22" s="24"/>
      <c r="L22" s="25"/>
    </row>
    <row r="23" spans="1:12" ht="15" thickBot="1" x14ac:dyDescent="0.4">
      <c r="A23" s="20"/>
      <c r="B23" s="141" t="s">
        <v>165</v>
      </c>
      <c r="C23" s="195">
        <v>247.8</v>
      </c>
      <c r="D23" s="195">
        <v>197.4</v>
      </c>
      <c r="E23" s="195">
        <v>185.7</v>
      </c>
      <c r="F23" s="196">
        <v>422.95174448</v>
      </c>
      <c r="G23" s="600"/>
      <c r="H23" s="6"/>
      <c r="I23" s="3"/>
      <c r="J23" s="3"/>
      <c r="K23" s="24"/>
      <c r="L23" s="25"/>
    </row>
    <row r="24" spans="1:12" ht="15" thickTop="1" x14ac:dyDescent="0.35">
      <c r="A24" s="20"/>
      <c r="B24" s="142" t="s">
        <v>484</v>
      </c>
      <c r="C24" s="197">
        <v>4.91</v>
      </c>
      <c r="D24" s="197">
        <v>3.38</v>
      </c>
      <c r="E24" s="197">
        <v>2.75925877034115</v>
      </c>
      <c r="F24" s="198">
        <v>4.87812805713234</v>
      </c>
      <c r="G24" s="606"/>
      <c r="H24" s="6"/>
      <c r="I24" s="3"/>
      <c r="J24" s="3"/>
      <c r="K24" s="24"/>
      <c r="L24" s="25"/>
    </row>
    <row r="25" spans="1:12" ht="15" thickBot="1" x14ac:dyDescent="0.4">
      <c r="A25" s="20"/>
      <c r="B25" s="137" t="s">
        <v>485</v>
      </c>
      <c r="C25" s="201">
        <v>4.29</v>
      </c>
      <c r="D25" s="201">
        <v>2.78</v>
      </c>
      <c r="E25" s="201">
        <v>2.1701439131565499</v>
      </c>
      <c r="F25" s="202">
        <v>4.3340102587787497</v>
      </c>
      <c r="G25" s="606"/>
      <c r="H25" s="6"/>
      <c r="I25" s="3"/>
      <c r="J25" s="3"/>
      <c r="K25" s="24"/>
      <c r="L25" s="25"/>
    </row>
    <row r="26" spans="1:12" ht="14.5" x14ac:dyDescent="0.35">
      <c r="A26" s="20"/>
      <c r="B26" s="136" t="s">
        <v>323</v>
      </c>
      <c r="C26" s="199">
        <v>7.0999999999999994E-2</v>
      </c>
      <c r="D26" s="199">
        <v>5.0999999999999997E-2</v>
      </c>
      <c r="E26" s="199">
        <v>4.0792247048167203E-2</v>
      </c>
      <c r="F26" s="200">
        <v>6.4090087704859799E-2</v>
      </c>
      <c r="G26" s="606"/>
      <c r="H26" s="6"/>
      <c r="I26" s="3"/>
      <c r="J26" s="3"/>
      <c r="K26" s="24"/>
      <c r="L26" s="25"/>
    </row>
    <row r="27" spans="1:12" ht="14.5" x14ac:dyDescent="0.35">
      <c r="A27" s="20"/>
      <c r="B27" s="141" t="s">
        <v>324</v>
      </c>
      <c r="C27" s="598">
        <v>6.2E-2</v>
      </c>
      <c r="D27" s="598">
        <v>4.2000000000000003E-2</v>
      </c>
      <c r="E27" s="598">
        <v>3.2082908492345998E-2</v>
      </c>
      <c r="F27" s="599">
        <v>5.6941329613675797E-2</v>
      </c>
      <c r="G27" s="606"/>
      <c r="H27" s="6"/>
      <c r="I27" s="3"/>
      <c r="J27" s="3"/>
      <c r="K27" s="24"/>
      <c r="L27" s="25"/>
    </row>
    <row r="28" spans="1:12" ht="14.5" x14ac:dyDescent="0.35">
      <c r="A28" s="20"/>
      <c r="B28" s="179" t="s">
        <v>486</v>
      </c>
      <c r="C28" s="183">
        <v>0.76800000000000002</v>
      </c>
      <c r="D28" s="183">
        <v>0.72</v>
      </c>
      <c r="E28" s="183">
        <v>0.6985815602836879</v>
      </c>
      <c r="F28" s="184">
        <v>0.75757575757575757</v>
      </c>
      <c r="G28" s="605"/>
      <c r="H28" s="3"/>
      <c r="I28" s="3"/>
      <c r="J28" s="3"/>
      <c r="K28" s="24"/>
      <c r="L28" s="25"/>
    </row>
    <row r="29" spans="1:12" ht="14.5" x14ac:dyDescent="0.35">
      <c r="A29" s="20"/>
      <c r="B29" s="179" t="s">
        <v>487</v>
      </c>
      <c r="C29" s="183">
        <v>0.74177831912302072</v>
      </c>
      <c r="D29" s="183">
        <v>0.68899999999999995</v>
      </c>
      <c r="E29" s="183">
        <v>0.67700000000000005</v>
      </c>
      <c r="F29" s="184">
        <v>0.73</v>
      </c>
      <c r="G29" s="605"/>
      <c r="H29" s="3"/>
      <c r="I29" s="3"/>
      <c r="J29" s="3"/>
      <c r="K29" s="24"/>
      <c r="L29" s="25"/>
    </row>
    <row r="30" spans="1:12" ht="14.5" x14ac:dyDescent="0.35">
      <c r="A30" s="20"/>
      <c r="B30" s="37"/>
      <c r="C30" s="533"/>
      <c r="D30" s="533"/>
      <c r="E30" s="533"/>
      <c r="F30" s="533"/>
      <c r="G30" s="3"/>
      <c r="H30" s="3"/>
      <c r="I30" s="3"/>
      <c r="J30" s="3"/>
      <c r="K30" s="24"/>
      <c r="L30" s="25"/>
    </row>
    <row r="31" spans="1:12" ht="14.5" x14ac:dyDescent="0.35">
      <c r="A31" s="20"/>
      <c r="B31" s="37"/>
      <c r="C31" s="533"/>
      <c r="D31" s="533"/>
      <c r="E31" s="533"/>
      <c r="F31" s="533"/>
      <c r="G31" s="3"/>
      <c r="H31" s="3"/>
      <c r="I31" s="3"/>
      <c r="J31" s="3"/>
      <c r="K31" s="24"/>
      <c r="L31" s="25"/>
    </row>
    <row r="32" spans="1:12" s="12" customFormat="1" ht="14.5" customHeight="1" x14ac:dyDescent="0.35">
      <c r="A32" s="1"/>
      <c r="B32" s="39" t="s">
        <v>488</v>
      </c>
      <c r="C32" s="38"/>
      <c r="D32" s="38"/>
      <c r="E32" s="38"/>
      <c r="F32" s="38"/>
      <c r="G32" s="38"/>
      <c r="H32" s="534"/>
      <c r="I32" s="534"/>
      <c r="J32" s="534"/>
      <c r="K32" s="27"/>
      <c r="L32" s="28"/>
    </row>
    <row r="33" spans="1:12" s="12" customFormat="1" ht="6" customHeight="1" x14ac:dyDescent="0.35">
      <c r="A33" s="1"/>
      <c r="B33" s="20"/>
      <c r="C33" s="38"/>
      <c r="D33" s="38"/>
      <c r="E33" s="38"/>
      <c r="F33" s="38"/>
      <c r="G33" s="38"/>
      <c r="H33" s="81"/>
      <c r="I33" s="81"/>
      <c r="J33" s="81"/>
      <c r="K33" s="27"/>
      <c r="L33" s="28"/>
    </row>
    <row r="34" spans="1:12" s="12" customFormat="1" ht="14.5" x14ac:dyDescent="0.35">
      <c r="A34" s="1"/>
      <c r="B34" s="212" t="s">
        <v>114</v>
      </c>
      <c r="C34" s="192" t="s">
        <v>119</v>
      </c>
      <c r="D34" s="192" t="s">
        <v>120</v>
      </c>
      <c r="E34" s="192" t="s">
        <v>121</v>
      </c>
      <c r="F34" s="150" t="s">
        <v>122</v>
      </c>
      <c r="G34" s="522"/>
      <c r="H34" s="534"/>
      <c r="I34" s="534"/>
      <c r="J34" s="534"/>
    </row>
    <row r="35" spans="1:12" s="12" customFormat="1" ht="14.5" x14ac:dyDescent="0.35">
      <c r="A35" s="1"/>
      <c r="B35" s="215" t="s">
        <v>173</v>
      </c>
      <c r="C35" s="216">
        <v>4.9103240565281094</v>
      </c>
      <c r="D35" s="216">
        <v>3.3762248956215344</v>
      </c>
      <c r="E35" s="216">
        <v>2.7592587703411509</v>
      </c>
      <c r="F35" s="217">
        <v>4.87812805713234</v>
      </c>
      <c r="G35" s="38"/>
      <c r="H35" s="81"/>
      <c r="I35" s="81"/>
      <c r="J35" s="81"/>
    </row>
    <row r="36" spans="1:12" s="12" customFormat="1" ht="14.5" x14ac:dyDescent="0.35">
      <c r="A36" s="1"/>
      <c r="B36" s="213" t="s">
        <v>174</v>
      </c>
      <c r="C36" s="210">
        <v>17.96778648219896</v>
      </c>
      <c r="D36" s="210">
        <v>14.023510000544849</v>
      </c>
      <c r="E36" s="210">
        <v>15.247844015722958</v>
      </c>
      <c r="F36" s="211">
        <v>15.194985893067599</v>
      </c>
      <c r="G36" s="534"/>
      <c r="H36" s="534"/>
      <c r="I36" s="534"/>
      <c r="J36" s="534"/>
    </row>
    <row r="37" spans="1:12" s="12" customFormat="1" ht="14.5" x14ac:dyDescent="0.35">
      <c r="A37" s="1"/>
      <c r="B37" s="214" t="s">
        <v>175</v>
      </c>
      <c r="C37" s="121">
        <v>7.2968936394229038</v>
      </c>
      <c r="D37" s="121">
        <v>5.3926486524121371</v>
      </c>
      <c r="E37" s="121">
        <v>5.5961713102295345</v>
      </c>
      <c r="F37" s="122">
        <v>6.7618797299031703</v>
      </c>
      <c r="G37" s="534"/>
      <c r="H37" s="81"/>
      <c r="I37" s="81"/>
      <c r="J37" s="81"/>
    </row>
    <row r="38" spans="1:12" s="12" customFormat="1" ht="14.5" x14ac:dyDescent="0.35">
      <c r="A38" s="1"/>
      <c r="B38" s="214" t="s">
        <v>176</v>
      </c>
      <c r="C38" s="121">
        <v>2.1504249853353752</v>
      </c>
      <c r="D38" s="121">
        <v>1.3455314887765781</v>
      </c>
      <c r="E38" s="121">
        <v>1.4789405168250849</v>
      </c>
      <c r="F38" s="122">
        <v>2.47316718001768</v>
      </c>
      <c r="G38" s="534"/>
      <c r="H38" s="534"/>
      <c r="I38" s="534"/>
      <c r="J38" s="534"/>
    </row>
    <row r="39" spans="1:12" s="12" customFormat="1" ht="14.5" x14ac:dyDescent="0.35">
      <c r="A39" s="1"/>
      <c r="B39" s="214" t="s">
        <v>177</v>
      </c>
      <c r="C39" s="121">
        <v>-4.7666312910500004</v>
      </c>
      <c r="D39" s="121">
        <v>-7.0483734186677536</v>
      </c>
      <c r="E39" s="121">
        <v>-8.939749622804575</v>
      </c>
      <c r="F39" s="122">
        <v>-4.8496773404571396</v>
      </c>
      <c r="G39" s="534"/>
      <c r="H39" s="81"/>
      <c r="I39" s="81"/>
      <c r="J39" s="81"/>
    </row>
    <row r="40" spans="1:12" ht="14.5" x14ac:dyDescent="0.35">
      <c r="A40" s="20"/>
      <c r="B40" s="37"/>
      <c r="C40" s="533"/>
      <c r="D40" s="533"/>
      <c r="E40" s="533"/>
      <c r="F40" s="533"/>
      <c r="G40" s="3"/>
      <c r="H40" s="3"/>
      <c r="I40" s="3"/>
      <c r="J40" s="3"/>
      <c r="K40" s="24"/>
      <c r="L40" s="25"/>
    </row>
    <row r="41" spans="1:12" ht="14.5" x14ac:dyDescent="0.35">
      <c r="A41" s="20"/>
      <c r="B41" s="1"/>
      <c r="C41" s="533"/>
      <c r="D41" s="533"/>
      <c r="E41" s="533"/>
      <c r="F41" s="533"/>
      <c r="G41" s="3"/>
      <c r="H41" s="3"/>
      <c r="I41" s="3"/>
      <c r="J41" s="3"/>
      <c r="K41" s="24"/>
      <c r="L41" s="25"/>
    </row>
    <row r="42" spans="1:12" ht="14.5" x14ac:dyDescent="0.35">
      <c r="A42" s="25"/>
      <c r="B42" s="37" t="s">
        <v>489</v>
      </c>
      <c r="C42" s="82"/>
      <c r="D42" s="82"/>
      <c r="E42" s="82"/>
      <c r="F42" s="82"/>
      <c r="G42" s="81"/>
      <c r="H42" s="81"/>
      <c r="I42" s="81"/>
      <c r="J42" s="81"/>
      <c r="K42"/>
    </row>
    <row r="43" spans="1:12" ht="6" customHeight="1" x14ac:dyDescent="0.35">
      <c r="A43" s="20"/>
      <c r="B43" s="37"/>
      <c r="C43" s="20"/>
      <c r="D43" s="20"/>
      <c r="E43" s="6"/>
      <c r="F43" s="6"/>
      <c r="G43" s="89"/>
      <c r="H43" s="204"/>
      <c r="I43" s="204"/>
      <c r="J43" s="204"/>
      <c r="K43" s="24"/>
      <c r="L43" s="25"/>
    </row>
    <row r="44" spans="1:12" ht="14.5" x14ac:dyDescent="0.35">
      <c r="A44" s="25"/>
      <c r="B44" s="212" t="s">
        <v>114</v>
      </c>
      <c r="C44" s="192" t="s">
        <v>119</v>
      </c>
      <c r="D44" s="192" t="s">
        <v>120</v>
      </c>
      <c r="E44" s="192" t="s">
        <v>121</v>
      </c>
      <c r="F44" s="150" t="s">
        <v>122</v>
      </c>
      <c r="G44" s="89"/>
      <c r="H44" s="81"/>
      <c r="I44" s="81"/>
      <c r="J44" s="81"/>
      <c r="K44"/>
    </row>
    <row r="45" spans="1:12" ht="14.5" x14ac:dyDescent="0.35">
      <c r="A45" s="25"/>
      <c r="B45" s="495" t="s">
        <v>179</v>
      </c>
      <c r="C45" s="216"/>
      <c r="D45" s="216"/>
      <c r="E45" s="216"/>
      <c r="F45" s="500"/>
      <c r="G45" s="81"/>
      <c r="H45" s="81"/>
      <c r="I45" s="81"/>
      <c r="J45" s="81"/>
      <c r="K45"/>
    </row>
    <row r="46" spans="1:12" ht="14.5" x14ac:dyDescent="0.35">
      <c r="A46" s="25"/>
      <c r="B46" s="505" t="s">
        <v>490</v>
      </c>
      <c r="C46" s="546">
        <v>0</v>
      </c>
      <c r="D46" s="129">
        <v>2045.1</v>
      </c>
      <c r="E46" s="507">
        <v>2457069942.96</v>
      </c>
      <c r="F46" s="499">
        <v>2986785924.3699999</v>
      </c>
      <c r="G46" s="81"/>
      <c r="H46" s="81"/>
      <c r="I46" s="81"/>
      <c r="J46" s="81"/>
      <c r="K46"/>
    </row>
    <row r="47" spans="1:12" ht="14.5" x14ac:dyDescent="0.35">
      <c r="A47" s="25"/>
      <c r="B47" s="545" t="s">
        <v>491</v>
      </c>
      <c r="C47" s="546">
        <v>0</v>
      </c>
      <c r="D47" s="129">
        <v>1321.9</v>
      </c>
      <c r="E47" s="507">
        <v>1596847956.3199999</v>
      </c>
      <c r="F47" s="499">
        <v>2031255019</v>
      </c>
      <c r="G47" s="81"/>
      <c r="H47" s="81"/>
      <c r="I47" s="81"/>
      <c r="J47" s="81"/>
      <c r="K47"/>
    </row>
    <row r="48" spans="1:12" ht="14.5" x14ac:dyDescent="0.35">
      <c r="A48" s="25"/>
      <c r="B48" s="545" t="s">
        <v>492</v>
      </c>
      <c r="C48" s="546">
        <v>0</v>
      </c>
      <c r="D48" s="129">
        <v>125.7</v>
      </c>
      <c r="E48" s="507">
        <v>149376982.59</v>
      </c>
      <c r="F48" s="499">
        <v>173879830.59</v>
      </c>
      <c r="G48" s="81"/>
      <c r="H48" s="81"/>
      <c r="I48" s="81"/>
      <c r="J48" s="81"/>
      <c r="K48"/>
    </row>
    <row r="49" spans="1:11" ht="14.5" x14ac:dyDescent="0.35">
      <c r="A49" s="25"/>
      <c r="B49" s="545" t="s">
        <v>493</v>
      </c>
      <c r="C49" s="546">
        <v>0</v>
      </c>
      <c r="D49" s="129">
        <v>49.1</v>
      </c>
      <c r="E49" s="507">
        <v>78525640.5</v>
      </c>
      <c r="F49" s="499">
        <v>99651595</v>
      </c>
      <c r="G49" s="81"/>
      <c r="H49" s="81"/>
      <c r="I49" s="81"/>
      <c r="J49" s="81"/>
      <c r="K49"/>
    </row>
    <row r="50" spans="1:11" ht="14.5" x14ac:dyDescent="0.35">
      <c r="A50" s="25"/>
      <c r="B50" s="545" t="s">
        <v>386</v>
      </c>
      <c r="C50" s="546">
        <v>0</v>
      </c>
      <c r="D50" s="129">
        <v>548.29999999999995</v>
      </c>
      <c r="E50" s="507">
        <v>632319363.54999995</v>
      </c>
      <c r="F50" s="499">
        <v>681999479.77999997</v>
      </c>
      <c r="G50" s="81"/>
      <c r="H50" s="81"/>
      <c r="I50" s="81"/>
      <c r="J50" s="81"/>
      <c r="K50"/>
    </row>
    <row r="51" spans="1:11" ht="14.5" x14ac:dyDescent="0.35">
      <c r="A51" s="25"/>
      <c r="B51" s="505" t="s">
        <v>494</v>
      </c>
      <c r="C51" s="546">
        <v>0</v>
      </c>
      <c r="D51" s="129">
        <v>1045</v>
      </c>
      <c r="E51" s="507">
        <v>1358369423.3399999</v>
      </c>
      <c r="F51" s="499">
        <v>1995923891.46</v>
      </c>
      <c r="G51" s="81"/>
      <c r="H51" s="81"/>
      <c r="I51" s="81"/>
      <c r="J51" s="81"/>
      <c r="K51"/>
    </row>
    <row r="52" spans="1:11" ht="14.5" x14ac:dyDescent="0.35">
      <c r="A52" s="25"/>
      <c r="B52" s="545" t="s">
        <v>491</v>
      </c>
      <c r="C52" s="546">
        <v>0</v>
      </c>
      <c r="D52" s="129">
        <v>299.39999999999998</v>
      </c>
      <c r="E52" s="507">
        <v>398328033.90999997</v>
      </c>
      <c r="F52" s="499">
        <v>776354684.90999997</v>
      </c>
      <c r="G52" s="81"/>
      <c r="H52" s="81"/>
      <c r="I52" s="81"/>
      <c r="J52" s="81"/>
      <c r="K52"/>
    </row>
    <row r="53" spans="1:11" ht="14.5" x14ac:dyDescent="0.35">
      <c r="A53" s="25"/>
      <c r="B53" s="545" t="s">
        <v>492</v>
      </c>
      <c r="C53" s="546">
        <v>0</v>
      </c>
      <c r="D53" s="129">
        <v>33.1</v>
      </c>
      <c r="E53" s="507">
        <v>47298061.25</v>
      </c>
      <c r="F53" s="499">
        <v>61530424.25</v>
      </c>
      <c r="G53" s="81"/>
      <c r="H53" s="81"/>
      <c r="I53" s="81"/>
      <c r="J53" s="81"/>
      <c r="K53"/>
    </row>
    <row r="54" spans="1:11" ht="14.5" x14ac:dyDescent="0.35">
      <c r="A54" s="25"/>
      <c r="B54" s="545" t="s">
        <v>493</v>
      </c>
      <c r="C54" s="546">
        <v>0</v>
      </c>
      <c r="D54" s="129">
        <v>126.7</v>
      </c>
      <c r="E54" s="507">
        <v>200857523.34999999</v>
      </c>
      <c r="F54" s="499">
        <v>299076378.31</v>
      </c>
      <c r="G54" s="81"/>
      <c r="H54" s="81"/>
      <c r="I54" s="81"/>
      <c r="J54" s="81"/>
      <c r="K54"/>
    </row>
    <row r="55" spans="1:11" ht="14.5" x14ac:dyDescent="0.35">
      <c r="A55" s="25"/>
      <c r="B55" s="545" t="s">
        <v>386</v>
      </c>
      <c r="C55" s="546">
        <v>0</v>
      </c>
      <c r="D55" s="129">
        <v>585.79999999999995</v>
      </c>
      <c r="E55" s="507">
        <v>711885804.82999992</v>
      </c>
      <c r="F55" s="499">
        <v>858962403.99000001</v>
      </c>
      <c r="G55" s="81"/>
      <c r="H55" s="81"/>
      <c r="I55" s="81"/>
      <c r="J55" s="81"/>
      <c r="K55"/>
    </row>
    <row r="56" spans="1:11" ht="14.5" x14ac:dyDescent="0.35">
      <c r="A56" s="25"/>
      <c r="B56" s="506" t="s">
        <v>495</v>
      </c>
      <c r="C56" s="546">
        <v>0</v>
      </c>
      <c r="D56" s="129">
        <v>774.8</v>
      </c>
      <c r="E56" s="507">
        <v>974057196.47000003</v>
      </c>
      <c r="F56" s="499">
        <v>1316970757.0900002</v>
      </c>
      <c r="G56" s="81"/>
      <c r="H56" s="81"/>
      <c r="I56" s="81"/>
      <c r="J56" s="81"/>
      <c r="K56"/>
    </row>
    <row r="57" spans="1:11" ht="14.5" x14ac:dyDescent="0.35">
      <c r="A57" s="25"/>
      <c r="B57" s="506" t="s">
        <v>496</v>
      </c>
      <c r="C57" s="546">
        <v>0</v>
      </c>
      <c r="D57" s="129">
        <v>541.79999999999995</v>
      </c>
      <c r="E57" s="507">
        <v>672963150.99000001</v>
      </c>
      <c r="F57" s="499">
        <v>906207382.29999995</v>
      </c>
      <c r="G57" s="81"/>
      <c r="H57" s="81"/>
      <c r="I57" s="81"/>
      <c r="J57" s="81"/>
      <c r="K57"/>
    </row>
    <row r="58" spans="1:11" ht="14.5" x14ac:dyDescent="0.35">
      <c r="A58" s="25"/>
      <c r="B58" s="506" t="s">
        <v>497</v>
      </c>
      <c r="C58" s="546">
        <v>0</v>
      </c>
      <c r="D58" s="129">
        <v>4.2</v>
      </c>
      <c r="E58" s="507">
        <v>2138986</v>
      </c>
      <c r="F58" s="499">
        <v>95338</v>
      </c>
      <c r="G58" s="81"/>
      <c r="H58" s="81"/>
      <c r="I58" s="81"/>
      <c r="J58" s="81"/>
      <c r="K58"/>
    </row>
    <row r="59" spans="1:11" ht="14.5" x14ac:dyDescent="0.35">
      <c r="A59" s="25"/>
      <c r="B59" s="506" t="s">
        <v>498</v>
      </c>
      <c r="C59" s="546">
        <v>0</v>
      </c>
      <c r="D59" s="129">
        <v>22.6</v>
      </c>
      <c r="E59" s="507">
        <v>14839765</v>
      </c>
      <c r="F59" s="499">
        <v>8647780</v>
      </c>
      <c r="G59" s="81"/>
      <c r="H59" s="81"/>
      <c r="I59" s="81"/>
      <c r="J59" s="81"/>
      <c r="K59"/>
    </row>
    <row r="60" spans="1:11" ht="14.5" x14ac:dyDescent="0.35">
      <c r="A60" s="25"/>
      <c r="B60" s="506" t="s">
        <v>499</v>
      </c>
      <c r="C60" s="546">
        <v>0</v>
      </c>
      <c r="D60" s="129">
        <v>18.2</v>
      </c>
      <c r="E60" s="507">
        <v>3394634.15</v>
      </c>
      <c r="F60" s="499">
        <v>9666256.1500000004</v>
      </c>
      <c r="G60" s="81"/>
      <c r="H60" s="81"/>
      <c r="I60" s="81"/>
      <c r="J60" s="81"/>
      <c r="K60"/>
    </row>
    <row r="61" spans="1:11" ht="14.5" x14ac:dyDescent="0.35">
      <c r="A61" s="25"/>
      <c r="B61" s="506" t="s">
        <v>500</v>
      </c>
      <c r="C61" s="546">
        <v>0</v>
      </c>
      <c r="D61" s="129">
        <v>238.3</v>
      </c>
      <c r="E61" s="507">
        <v>304340947.87</v>
      </c>
      <c r="F61" s="499">
        <v>203554243.90000001</v>
      </c>
      <c r="G61" s="81"/>
      <c r="H61" s="81"/>
      <c r="I61" s="81"/>
      <c r="J61" s="81"/>
      <c r="K61"/>
    </row>
    <row r="62" spans="1:11" ht="14.5" x14ac:dyDescent="0.35">
      <c r="A62" s="25"/>
      <c r="B62" s="497" t="s">
        <v>214</v>
      </c>
      <c r="C62" s="547">
        <v>0</v>
      </c>
      <c r="D62" s="511">
        <v>4689.8</v>
      </c>
      <c r="E62" s="509">
        <v>5787174046.7799997</v>
      </c>
      <c r="F62" s="504">
        <v>7427851573.2700005</v>
      </c>
      <c r="G62" s="81"/>
      <c r="H62" s="81"/>
      <c r="I62" s="81"/>
      <c r="J62" s="81"/>
      <c r="K62"/>
    </row>
    <row r="63" spans="1:11" ht="14.5" x14ac:dyDescent="0.35">
      <c r="A63" s="25"/>
      <c r="B63" s="495" t="s">
        <v>501</v>
      </c>
      <c r="C63" s="664"/>
      <c r="D63" s="491"/>
      <c r="E63" s="491"/>
      <c r="F63" s="501"/>
      <c r="G63" s="81"/>
      <c r="H63" s="81"/>
      <c r="I63" s="81"/>
      <c r="J63" s="81"/>
      <c r="K63"/>
    </row>
    <row r="64" spans="1:11" ht="14.5" x14ac:dyDescent="0.35">
      <c r="A64" s="25"/>
      <c r="B64" s="495" t="s">
        <v>502</v>
      </c>
      <c r="C64" s="664"/>
      <c r="D64" s="510"/>
      <c r="E64" s="491"/>
      <c r="F64" s="502"/>
      <c r="G64" s="81"/>
      <c r="H64" s="81"/>
      <c r="I64" s="81"/>
      <c r="J64" s="81"/>
      <c r="K64"/>
    </row>
    <row r="65" spans="1:11" ht="14.5" customHeight="1" x14ac:dyDescent="0.35">
      <c r="A65" s="25"/>
      <c r="B65" s="505" t="s">
        <v>503</v>
      </c>
      <c r="C65" s="546">
        <v>0</v>
      </c>
      <c r="D65" s="129">
        <v>1278.0999999999999</v>
      </c>
      <c r="E65" s="507">
        <v>1470717846.7600002</v>
      </c>
      <c r="F65" s="499">
        <v>1871617841</v>
      </c>
      <c r="G65" s="81"/>
      <c r="H65" s="81"/>
      <c r="I65" s="81"/>
      <c r="J65" s="81"/>
      <c r="K65"/>
    </row>
    <row r="66" spans="1:11" ht="14.5" x14ac:dyDescent="0.35">
      <c r="A66" s="25"/>
      <c r="B66" s="545" t="s">
        <v>218</v>
      </c>
      <c r="C66" s="546">
        <v>0</v>
      </c>
      <c r="D66" s="129">
        <v>69.2</v>
      </c>
      <c r="E66" s="507">
        <v>85051874.659999996</v>
      </c>
      <c r="F66" s="499">
        <v>111490570</v>
      </c>
      <c r="G66" s="81"/>
      <c r="H66" s="81"/>
      <c r="I66" s="81"/>
      <c r="J66" s="81"/>
      <c r="K66"/>
    </row>
    <row r="67" spans="1:11" ht="14.5" x14ac:dyDescent="0.35">
      <c r="A67" s="25"/>
      <c r="B67" s="545" t="s">
        <v>219</v>
      </c>
      <c r="C67" s="546">
        <v>0</v>
      </c>
      <c r="D67" s="129">
        <v>16.2</v>
      </c>
      <c r="E67" s="507">
        <v>19579940.800000001</v>
      </c>
      <c r="F67" s="499">
        <v>25238805</v>
      </c>
      <c r="G67" s="81"/>
      <c r="H67" s="81"/>
      <c r="I67" s="81"/>
      <c r="J67" s="81"/>
      <c r="K67"/>
    </row>
    <row r="68" spans="1:11" ht="14.5" customHeight="1" x14ac:dyDescent="0.35">
      <c r="A68" s="25"/>
      <c r="B68" s="545" t="s">
        <v>504</v>
      </c>
      <c r="C68" s="546">
        <v>0</v>
      </c>
      <c r="D68" s="129">
        <v>1028.4000000000001</v>
      </c>
      <c r="E68" s="507">
        <v>1240333795.9200001</v>
      </c>
      <c r="F68" s="499">
        <v>1599458600</v>
      </c>
      <c r="G68" s="81"/>
      <c r="H68" s="81"/>
      <c r="I68" s="81"/>
      <c r="J68" s="81"/>
      <c r="K68"/>
    </row>
    <row r="69" spans="1:11" ht="14.5" x14ac:dyDescent="0.35">
      <c r="A69" s="25"/>
      <c r="B69" s="545" t="s">
        <v>222</v>
      </c>
      <c r="C69" s="546">
        <v>0</v>
      </c>
      <c r="D69" s="129">
        <v>29.4</v>
      </c>
      <c r="E69" s="507">
        <v>40010753</v>
      </c>
      <c r="F69" s="499">
        <v>57555355</v>
      </c>
      <c r="G69" s="81"/>
      <c r="H69" s="81"/>
      <c r="I69" s="81"/>
      <c r="J69" s="81"/>
      <c r="K69"/>
    </row>
    <row r="70" spans="1:11" ht="14.5" x14ac:dyDescent="0.35">
      <c r="A70" s="25"/>
      <c r="B70" s="545" t="s">
        <v>505</v>
      </c>
      <c r="C70" s="546">
        <v>0</v>
      </c>
      <c r="D70" s="129">
        <v>134.9</v>
      </c>
      <c r="E70" s="507">
        <v>85741482.379999995</v>
      </c>
      <c r="F70" s="499">
        <v>77874511</v>
      </c>
      <c r="G70" s="81"/>
      <c r="H70" s="81"/>
      <c r="I70" s="81"/>
      <c r="J70" s="81"/>
      <c r="K70"/>
    </row>
    <row r="71" spans="1:11" ht="13" customHeight="1" x14ac:dyDescent="0.35">
      <c r="A71" s="25"/>
      <c r="B71" s="505" t="s">
        <v>506</v>
      </c>
      <c r="C71" s="546">
        <v>0</v>
      </c>
      <c r="D71" s="129">
        <v>41.8</v>
      </c>
      <c r="E71" s="507">
        <v>62694199</v>
      </c>
      <c r="F71" s="499">
        <v>68799565</v>
      </c>
      <c r="G71" s="81"/>
      <c r="H71" s="81"/>
      <c r="I71" s="81"/>
      <c r="J71" s="81"/>
      <c r="K71"/>
    </row>
    <row r="72" spans="1:11" ht="14.5" x14ac:dyDescent="0.35">
      <c r="A72" s="25"/>
      <c r="B72" s="545" t="s">
        <v>218</v>
      </c>
      <c r="C72" s="546">
        <v>0</v>
      </c>
      <c r="D72" s="129">
        <v>2.1</v>
      </c>
      <c r="E72" s="507">
        <v>3016484</v>
      </c>
      <c r="F72" s="499">
        <v>2719985</v>
      </c>
      <c r="G72" s="81"/>
      <c r="H72" s="81"/>
      <c r="I72" s="81"/>
      <c r="J72" s="81"/>
      <c r="K72"/>
    </row>
    <row r="73" spans="1:11" ht="14.5" x14ac:dyDescent="0.35">
      <c r="A73" s="25"/>
      <c r="B73" s="545" t="s">
        <v>219</v>
      </c>
      <c r="C73" s="546">
        <v>0</v>
      </c>
      <c r="D73" s="129">
        <v>0.1</v>
      </c>
      <c r="E73" s="507">
        <v>449338</v>
      </c>
      <c r="F73" s="499">
        <v>909334</v>
      </c>
      <c r="G73" s="81"/>
      <c r="H73" s="81"/>
      <c r="I73" s="81"/>
      <c r="J73" s="81"/>
      <c r="K73"/>
    </row>
    <row r="74" spans="1:11" ht="14.15" customHeight="1" x14ac:dyDescent="0.35">
      <c r="A74" s="25"/>
      <c r="B74" s="545" t="s">
        <v>504</v>
      </c>
      <c r="C74" s="546">
        <v>0</v>
      </c>
      <c r="D74" s="129">
        <v>30.5</v>
      </c>
      <c r="E74" s="507">
        <v>40498056</v>
      </c>
      <c r="F74" s="499">
        <v>42106899</v>
      </c>
      <c r="G74" s="81"/>
      <c r="H74" s="81"/>
      <c r="I74" s="81"/>
      <c r="J74" s="81"/>
      <c r="K74"/>
    </row>
    <row r="75" spans="1:11" ht="14.5" x14ac:dyDescent="0.35">
      <c r="A75" s="25"/>
      <c r="B75" s="545" t="s">
        <v>222</v>
      </c>
      <c r="C75" s="546">
        <v>0</v>
      </c>
      <c r="D75" s="129">
        <v>4.2</v>
      </c>
      <c r="E75" s="507">
        <v>6468604</v>
      </c>
      <c r="F75" s="499">
        <v>16032267</v>
      </c>
      <c r="G75" s="81"/>
      <c r="H75" s="81"/>
      <c r="I75" s="81"/>
      <c r="J75" s="81"/>
      <c r="K75"/>
    </row>
    <row r="76" spans="1:11" ht="14.5" x14ac:dyDescent="0.35">
      <c r="A76" s="25"/>
      <c r="B76" s="545" t="s">
        <v>507</v>
      </c>
      <c r="C76" s="546">
        <v>0</v>
      </c>
      <c r="D76" s="129">
        <v>4.9000000000000004</v>
      </c>
      <c r="E76" s="507">
        <v>12261717</v>
      </c>
      <c r="F76" s="499">
        <v>7031080</v>
      </c>
      <c r="G76" s="81"/>
      <c r="H76" s="81"/>
      <c r="I76" s="81"/>
      <c r="J76" s="81"/>
      <c r="K76"/>
    </row>
    <row r="77" spans="1:11" ht="14.5" x14ac:dyDescent="0.35">
      <c r="A77" s="25"/>
      <c r="B77" s="506" t="s">
        <v>508</v>
      </c>
      <c r="C77" s="546">
        <v>0</v>
      </c>
      <c r="D77" s="129">
        <v>18.100000000000001</v>
      </c>
      <c r="E77" s="507">
        <v>24767426.420000002</v>
      </c>
      <c r="F77" s="499">
        <v>32186723.07</v>
      </c>
      <c r="G77" s="81"/>
      <c r="H77" s="81"/>
      <c r="I77" s="81"/>
      <c r="J77" s="81"/>
      <c r="K77"/>
    </row>
    <row r="78" spans="1:11" ht="14.5" x14ac:dyDescent="0.35">
      <c r="A78" s="25"/>
      <c r="B78" s="506" t="s">
        <v>509</v>
      </c>
      <c r="C78" s="546">
        <v>0</v>
      </c>
      <c r="D78" s="129">
        <v>95.8</v>
      </c>
      <c r="E78" s="507">
        <v>88637887.689999998</v>
      </c>
      <c r="F78" s="499">
        <v>97471525.689999998</v>
      </c>
      <c r="G78" s="81"/>
      <c r="H78" s="81"/>
      <c r="I78" s="81"/>
      <c r="J78" s="81"/>
      <c r="K78"/>
    </row>
    <row r="79" spans="1:11" ht="14.5" x14ac:dyDescent="0.35">
      <c r="A79" s="25"/>
      <c r="B79" s="506" t="s">
        <v>254</v>
      </c>
      <c r="C79" s="546">
        <v>0</v>
      </c>
      <c r="D79" s="129">
        <v>49</v>
      </c>
      <c r="E79" s="507">
        <v>57342325</v>
      </c>
      <c r="F79" s="499">
        <v>63300337</v>
      </c>
      <c r="G79" s="81"/>
      <c r="H79" s="81"/>
      <c r="I79" s="81"/>
      <c r="J79" s="81"/>
      <c r="K79"/>
    </row>
    <row r="80" spans="1:11" ht="14.5" x14ac:dyDescent="0.35">
      <c r="A80" s="25"/>
      <c r="B80" s="506" t="s">
        <v>510</v>
      </c>
      <c r="C80" s="546">
        <v>0</v>
      </c>
      <c r="D80" s="129">
        <v>46.4</v>
      </c>
      <c r="E80" s="507">
        <v>41576600.200000003</v>
      </c>
      <c r="F80" s="499">
        <v>38859586.200000003</v>
      </c>
      <c r="G80" s="81"/>
      <c r="H80" s="81"/>
      <c r="I80" s="81"/>
      <c r="J80" s="81"/>
      <c r="K80"/>
    </row>
    <row r="81" spans="1:11" ht="14.5" x14ac:dyDescent="0.35">
      <c r="A81" s="25"/>
      <c r="B81" s="497" t="s">
        <v>511</v>
      </c>
      <c r="C81" s="547">
        <v>0</v>
      </c>
      <c r="D81" s="511">
        <v>1529.2</v>
      </c>
      <c r="E81" s="509">
        <v>1745736285.0700004</v>
      </c>
      <c r="F81" s="504">
        <v>2172235577.96</v>
      </c>
      <c r="G81" s="81"/>
      <c r="H81" s="81"/>
      <c r="I81" s="81"/>
      <c r="J81" s="81"/>
      <c r="K81"/>
    </row>
    <row r="82" spans="1:11" ht="14.5" x14ac:dyDescent="0.35">
      <c r="A82" s="25"/>
      <c r="B82" s="495" t="s">
        <v>512</v>
      </c>
      <c r="C82" s="664"/>
      <c r="D82" s="510"/>
      <c r="E82" s="491"/>
      <c r="F82" s="502"/>
      <c r="G82" s="81"/>
      <c r="H82" s="81"/>
      <c r="I82" s="81"/>
      <c r="J82" s="81"/>
      <c r="K82"/>
    </row>
    <row r="83" spans="1:11" ht="25" x14ac:dyDescent="0.35">
      <c r="A83" s="25"/>
      <c r="B83" s="506" t="s">
        <v>513</v>
      </c>
      <c r="C83" s="546">
        <v>0</v>
      </c>
      <c r="D83" s="129">
        <v>770.4</v>
      </c>
      <c r="E83" s="507">
        <v>1096859777.3600001</v>
      </c>
      <c r="F83" s="499">
        <v>1432146562.3600001</v>
      </c>
      <c r="G83" s="81"/>
      <c r="H83" s="81"/>
      <c r="I83" s="81"/>
      <c r="J83" s="81"/>
      <c r="K83"/>
    </row>
    <row r="84" spans="1:11" ht="14.5" x14ac:dyDescent="0.35">
      <c r="A84" s="25"/>
      <c r="B84" s="545" t="s">
        <v>218</v>
      </c>
      <c r="C84" s="546">
        <v>0</v>
      </c>
      <c r="D84" s="129">
        <v>23.7</v>
      </c>
      <c r="E84" s="507">
        <v>29812324.77</v>
      </c>
      <c r="F84" s="499">
        <v>38321175.769999996</v>
      </c>
      <c r="G84" s="81"/>
      <c r="H84" s="81"/>
      <c r="I84" s="81"/>
      <c r="J84" s="81"/>
      <c r="K84"/>
    </row>
    <row r="85" spans="1:11" ht="14.5" x14ac:dyDescent="0.35">
      <c r="A85" s="25"/>
      <c r="B85" s="545" t="s">
        <v>219</v>
      </c>
      <c r="C85" s="546">
        <v>0</v>
      </c>
      <c r="D85" s="129">
        <v>3.6</v>
      </c>
      <c r="E85" s="507">
        <v>5042456</v>
      </c>
      <c r="F85" s="499">
        <v>6510175</v>
      </c>
      <c r="G85" s="81"/>
      <c r="H85" s="81"/>
      <c r="I85" s="81"/>
      <c r="J85" s="81"/>
      <c r="K85"/>
    </row>
    <row r="86" spans="1:11" ht="14.15" customHeight="1" x14ac:dyDescent="0.35">
      <c r="A86" s="25"/>
      <c r="B86" s="545" t="s">
        <v>504</v>
      </c>
      <c r="C86" s="546">
        <v>0</v>
      </c>
      <c r="D86" s="129">
        <v>326.89999999999998</v>
      </c>
      <c r="E86" s="507">
        <v>584973436.17000008</v>
      </c>
      <c r="F86" s="499">
        <v>829099765.17000008</v>
      </c>
      <c r="G86" s="81"/>
      <c r="H86" s="81"/>
      <c r="I86" s="81"/>
      <c r="J86" s="81"/>
      <c r="K86"/>
    </row>
    <row r="87" spans="1:11" ht="14.5" x14ac:dyDescent="0.35">
      <c r="A87" s="25"/>
      <c r="B87" s="545" t="s">
        <v>222</v>
      </c>
      <c r="C87" s="546">
        <v>0</v>
      </c>
      <c r="D87" s="129">
        <v>151.6</v>
      </c>
      <c r="E87" s="507">
        <v>241948166.13</v>
      </c>
      <c r="F87" s="499">
        <v>341572724.13</v>
      </c>
      <c r="G87" s="81"/>
      <c r="H87" s="81"/>
      <c r="I87" s="81"/>
      <c r="J87" s="81"/>
      <c r="K87"/>
    </row>
    <row r="88" spans="1:11" ht="14.5" x14ac:dyDescent="0.35">
      <c r="A88" s="25"/>
      <c r="B88" s="545" t="s">
        <v>514</v>
      </c>
      <c r="C88" s="546">
        <v>0</v>
      </c>
      <c r="D88" s="129">
        <v>264.60000000000002</v>
      </c>
      <c r="E88" s="507">
        <v>235083394.28999999</v>
      </c>
      <c r="F88" s="499">
        <v>216642722.28999999</v>
      </c>
      <c r="G88" s="81"/>
      <c r="H88" s="81"/>
      <c r="I88" s="81"/>
      <c r="J88" s="81"/>
      <c r="K88"/>
    </row>
    <row r="89" spans="1:11" ht="14.5" x14ac:dyDescent="0.35">
      <c r="A89" s="25"/>
      <c r="B89" s="506" t="s">
        <v>245</v>
      </c>
      <c r="C89" s="546">
        <v>0</v>
      </c>
      <c r="D89" s="129">
        <v>148.1</v>
      </c>
      <c r="E89" s="507">
        <v>161614934.97999999</v>
      </c>
      <c r="F89" s="499">
        <v>211716123.98000002</v>
      </c>
      <c r="G89" s="81"/>
      <c r="H89" s="81"/>
      <c r="I89" s="81"/>
      <c r="J89" s="81"/>
      <c r="K89"/>
    </row>
    <row r="90" spans="1:11" ht="14.5" x14ac:dyDescent="0.35">
      <c r="A90" s="25"/>
      <c r="B90" s="506" t="s">
        <v>515</v>
      </c>
      <c r="C90" s="546">
        <v>0</v>
      </c>
      <c r="D90" s="129">
        <v>63.7</v>
      </c>
      <c r="E90" s="507">
        <v>70996251.420000002</v>
      </c>
      <c r="F90" s="499">
        <v>73437816.420000002</v>
      </c>
      <c r="G90" s="81"/>
      <c r="H90" s="81"/>
      <c r="I90" s="81"/>
      <c r="J90" s="81"/>
      <c r="K90"/>
    </row>
    <row r="91" spans="1:11" ht="14.5" x14ac:dyDescent="0.35">
      <c r="A91" s="25"/>
      <c r="B91" s="506" t="s">
        <v>516</v>
      </c>
      <c r="C91" s="546">
        <v>0</v>
      </c>
      <c r="D91" s="129">
        <v>167.2</v>
      </c>
      <c r="E91" s="507">
        <v>214267016.12</v>
      </c>
      <c r="F91" s="499">
        <v>272826648.12</v>
      </c>
      <c r="G91" s="81"/>
      <c r="H91" s="81"/>
      <c r="I91" s="81"/>
      <c r="J91" s="81"/>
      <c r="K91"/>
    </row>
    <row r="92" spans="1:11" ht="14.5" x14ac:dyDescent="0.35">
      <c r="A92" s="25"/>
      <c r="B92" s="506" t="s">
        <v>517</v>
      </c>
      <c r="C92" s="546">
        <v>0</v>
      </c>
      <c r="D92" s="129">
        <v>34.700000000000003</v>
      </c>
      <c r="E92" s="507">
        <v>46326162.370000005</v>
      </c>
      <c r="F92" s="499">
        <v>70096646.370000005</v>
      </c>
      <c r="G92" s="81"/>
      <c r="H92" s="81"/>
      <c r="I92" s="81"/>
      <c r="J92" s="81"/>
      <c r="K92"/>
    </row>
    <row r="93" spans="1:11" ht="14.5" x14ac:dyDescent="0.35">
      <c r="A93" s="25"/>
      <c r="B93" s="506" t="s">
        <v>518</v>
      </c>
      <c r="C93" s="546">
        <v>0</v>
      </c>
      <c r="D93" s="129">
        <v>21.6</v>
      </c>
      <c r="E93" s="507">
        <v>24636499.329999998</v>
      </c>
      <c r="F93" s="499">
        <v>29391540.57</v>
      </c>
      <c r="G93" s="81"/>
      <c r="H93" s="81"/>
      <c r="I93" s="81"/>
      <c r="J93" s="81"/>
      <c r="K93"/>
    </row>
    <row r="94" spans="1:11" ht="14.5" x14ac:dyDescent="0.35">
      <c r="A94" s="25"/>
      <c r="B94" s="506" t="s">
        <v>519</v>
      </c>
      <c r="C94" s="546">
        <v>0</v>
      </c>
      <c r="D94" s="129">
        <v>171.3</v>
      </c>
      <c r="E94" s="507">
        <v>219279599.53</v>
      </c>
      <c r="F94" s="499">
        <v>263795516.53</v>
      </c>
      <c r="G94" s="81"/>
      <c r="H94" s="81"/>
      <c r="I94" s="81"/>
      <c r="J94" s="81"/>
      <c r="K94"/>
    </row>
    <row r="95" spans="1:11" ht="14.5" x14ac:dyDescent="0.35">
      <c r="A95" s="25"/>
      <c r="B95" s="497" t="s">
        <v>520</v>
      </c>
      <c r="C95" s="547">
        <v>0</v>
      </c>
      <c r="D95" s="511">
        <v>1346.9</v>
      </c>
      <c r="E95" s="509">
        <v>1833980241.1099999</v>
      </c>
      <c r="F95" s="504">
        <v>2353410854.3499999</v>
      </c>
      <c r="G95" s="81"/>
      <c r="H95" s="81"/>
      <c r="I95" s="81"/>
      <c r="J95" s="81"/>
      <c r="K95"/>
    </row>
    <row r="96" spans="1:11" ht="14.5" x14ac:dyDescent="0.35">
      <c r="A96" s="25"/>
      <c r="B96" s="495" t="s">
        <v>521</v>
      </c>
      <c r="C96" s="664"/>
      <c r="D96" s="510"/>
      <c r="E96" s="491"/>
      <c r="F96" s="502"/>
      <c r="G96" s="81"/>
      <c r="H96" s="81"/>
      <c r="I96" s="81"/>
      <c r="J96" s="81"/>
      <c r="K96"/>
    </row>
    <row r="97" spans="1:11" ht="14.5" customHeight="1" x14ac:dyDescent="0.35">
      <c r="A97" s="25"/>
      <c r="B97" s="506" t="s">
        <v>522</v>
      </c>
      <c r="C97" s="546">
        <v>0</v>
      </c>
      <c r="D97" s="129">
        <v>494.9</v>
      </c>
      <c r="E97" s="507">
        <v>597339504.74000001</v>
      </c>
      <c r="F97" s="499">
        <v>711473072.74000001</v>
      </c>
      <c r="G97" s="81"/>
      <c r="H97" s="81"/>
      <c r="I97" s="81"/>
      <c r="J97" s="81"/>
      <c r="K97"/>
    </row>
    <row r="98" spans="1:11" ht="14.5" x14ac:dyDescent="0.35">
      <c r="A98" s="25"/>
      <c r="B98" s="506" t="s">
        <v>523</v>
      </c>
      <c r="C98" s="546">
        <v>0</v>
      </c>
      <c r="D98" s="129">
        <v>6.8</v>
      </c>
      <c r="E98" s="507">
        <v>9046963.6500000004</v>
      </c>
      <c r="F98" s="499">
        <v>10538773.91</v>
      </c>
      <c r="G98" s="81"/>
      <c r="H98" s="81"/>
      <c r="I98" s="81"/>
      <c r="J98" s="81"/>
      <c r="K98"/>
    </row>
    <row r="99" spans="1:11" ht="14.5" x14ac:dyDescent="0.35">
      <c r="A99" s="25"/>
      <c r="B99" s="506" t="s">
        <v>254</v>
      </c>
      <c r="C99" s="546">
        <v>0</v>
      </c>
      <c r="D99" s="129">
        <v>13.3</v>
      </c>
      <c r="E99" s="507">
        <v>13093972.84</v>
      </c>
      <c r="F99" s="499">
        <v>15411360.289999999</v>
      </c>
      <c r="G99" s="81"/>
      <c r="H99" s="81"/>
      <c r="I99" s="81"/>
      <c r="J99" s="81"/>
      <c r="K99"/>
    </row>
    <row r="100" spans="1:11" ht="14.5" x14ac:dyDescent="0.35">
      <c r="A100" s="25"/>
      <c r="B100" s="497" t="s">
        <v>524</v>
      </c>
      <c r="C100" s="547">
        <v>0</v>
      </c>
      <c r="D100" s="511">
        <v>515</v>
      </c>
      <c r="E100" s="509">
        <v>619480441.23000002</v>
      </c>
      <c r="F100" s="504">
        <v>737423206.93999994</v>
      </c>
      <c r="G100" s="81"/>
      <c r="H100" s="81"/>
      <c r="I100" s="81"/>
      <c r="J100" s="81"/>
      <c r="K100"/>
    </row>
    <row r="101" spans="1:11" ht="14.5" x14ac:dyDescent="0.35">
      <c r="A101" s="25"/>
      <c r="B101" s="495" t="s">
        <v>525</v>
      </c>
      <c r="C101" s="664"/>
      <c r="D101" s="510"/>
      <c r="E101" s="491"/>
      <c r="F101" s="502"/>
      <c r="G101" s="81"/>
      <c r="H101" s="81"/>
      <c r="I101" s="81"/>
      <c r="J101" s="81"/>
      <c r="K101"/>
    </row>
    <row r="102" spans="1:11" ht="14.5" customHeight="1" x14ac:dyDescent="0.35">
      <c r="A102" s="25"/>
      <c r="B102" s="506" t="s">
        <v>526</v>
      </c>
      <c r="C102" s="546">
        <v>0</v>
      </c>
      <c r="D102" s="129">
        <v>420.2</v>
      </c>
      <c r="E102" s="507">
        <v>558685422</v>
      </c>
      <c r="F102" s="499">
        <v>685955076</v>
      </c>
      <c r="G102" s="81"/>
      <c r="H102" s="81"/>
      <c r="I102" s="81"/>
      <c r="J102" s="81"/>
      <c r="K102"/>
    </row>
    <row r="103" spans="1:11" ht="14.5" x14ac:dyDescent="0.35">
      <c r="A103" s="25"/>
      <c r="B103" s="506" t="s">
        <v>527</v>
      </c>
      <c r="C103" s="546">
        <v>0</v>
      </c>
      <c r="D103" s="129">
        <v>44.9</v>
      </c>
      <c r="E103" s="507">
        <v>53935431</v>
      </c>
      <c r="F103" s="499">
        <v>73455041</v>
      </c>
      <c r="G103" s="81"/>
      <c r="H103" s="81"/>
      <c r="I103" s="81"/>
      <c r="J103" s="81"/>
      <c r="K103"/>
    </row>
    <row r="104" spans="1:11" ht="14.5" x14ac:dyDescent="0.35">
      <c r="A104" s="25"/>
      <c r="B104" s="506" t="s">
        <v>528</v>
      </c>
      <c r="C104" s="546">
        <v>0</v>
      </c>
      <c r="D104" s="129">
        <v>6.9</v>
      </c>
      <c r="E104" s="507">
        <v>10359782</v>
      </c>
      <c r="F104" s="499">
        <v>14875631</v>
      </c>
      <c r="G104" s="81"/>
      <c r="H104" s="81"/>
      <c r="I104" s="81"/>
      <c r="J104" s="81"/>
      <c r="K104"/>
    </row>
    <row r="105" spans="1:11" ht="14.5" x14ac:dyDescent="0.35">
      <c r="A105" s="25"/>
      <c r="B105" s="548" t="s">
        <v>529</v>
      </c>
      <c r="C105" s="549">
        <v>0</v>
      </c>
      <c r="D105" s="550">
        <v>488.5</v>
      </c>
      <c r="E105" s="551">
        <v>641671810</v>
      </c>
      <c r="F105" s="552">
        <v>783703667</v>
      </c>
      <c r="G105" s="81"/>
      <c r="H105" s="81"/>
      <c r="I105" s="81"/>
      <c r="J105" s="81"/>
      <c r="K105"/>
    </row>
    <row r="106" spans="1:11" ht="14.5" customHeight="1" x14ac:dyDescent="0.35">
      <c r="A106" s="25"/>
      <c r="B106" s="545" t="s">
        <v>530</v>
      </c>
      <c r="C106" s="546">
        <v>0</v>
      </c>
      <c r="D106" s="129">
        <v>15.2</v>
      </c>
      <c r="E106" s="507">
        <v>18018033</v>
      </c>
      <c r="F106" s="499">
        <v>24108281</v>
      </c>
      <c r="G106" s="81"/>
      <c r="H106" s="81"/>
      <c r="I106" s="81"/>
      <c r="J106" s="81"/>
      <c r="K106"/>
    </row>
    <row r="107" spans="1:11" ht="14.5" x14ac:dyDescent="0.35">
      <c r="A107" s="25"/>
      <c r="B107" s="545" t="s">
        <v>531</v>
      </c>
      <c r="C107" s="546">
        <v>0</v>
      </c>
      <c r="D107" s="129">
        <v>9.6</v>
      </c>
      <c r="E107" s="507">
        <v>11694947</v>
      </c>
      <c r="F107" s="499">
        <v>16388284</v>
      </c>
      <c r="G107" s="81"/>
      <c r="H107" s="81"/>
      <c r="I107" s="81"/>
      <c r="J107" s="81"/>
      <c r="K107"/>
    </row>
    <row r="108" spans="1:11" ht="14.5" x14ac:dyDescent="0.35">
      <c r="A108" s="25"/>
      <c r="B108" s="545" t="s">
        <v>532</v>
      </c>
      <c r="C108" s="546">
        <v>0</v>
      </c>
      <c r="D108" s="129">
        <v>41.2</v>
      </c>
      <c r="E108" s="507">
        <v>46410268</v>
      </c>
      <c r="F108" s="499">
        <v>56349035</v>
      </c>
      <c r="G108" s="81"/>
      <c r="H108" s="81"/>
      <c r="I108" s="81"/>
      <c r="J108" s="81"/>
      <c r="K108"/>
    </row>
    <row r="109" spans="1:11" ht="14.5" x14ac:dyDescent="0.35">
      <c r="A109" s="25"/>
      <c r="B109" s="545" t="s">
        <v>533</v>
      </c>
      <c r="C109" s="546">
        <v>0</v>
      </c>
      <c r="D109" s="129">
        <v>47.8</v>
      </c>
      <c r="E109" s="507">
        <v>57572689</v>
      </c>
      <c r="F109" s="499">
        <v>74801038</v>
      </c>
      <c r="G109" s="81"/>
      <c r="H109" s="81"/>
      <c r="I109" s="81"/>
      <c r="J109" s="81"/>
      <c r="K109"/>
    </row>
    <row r="110" spans="1:11" ht="14.5" x14ac:dyDescent="0.35">
      <c r="A110" s="25"/>
      <c r="B110" s="545" t="s">
        <v>261</v>
      </c>
      <c r="C110" s="546">
        <v>0</v>
      </c>
      <c r="D110" s="129">
        <v>277.7</v>
      </c>
      <c r="E110" s="507">
        <v>363167874</v>
      </c>
      <c r="F110" s="499">
        <v>392262838</v>
      </c>
      <c r="G110" s="81"/>
      <c r="H110" s="81"/>
      <c r="I110" s="81"/>
      <c r="J110" s="81"/>
      <c r="K110"/>
    </row>
    <row r="111" spans="1:11" ht="14.5" x14ac:dyDescent="0.35">
      <c r="A111" s="25"/>
      <c r="B111" s="545" t="s">
        <v>266</v>
      </c>
      <c r="C111" s="546">
        <v>0</v>
      </c>
      <c r="D111" s="129">
        <v>97</v>
      </c>
      <c r="E111" s="507">
        <v>144807999</v>
      </c>
      <c r="F111" s="499">
        <v>219794191</v>
      </c>
      <c r="G111" s="81"/>
      <c r="H111" s="81"/>
      <c r="I111" s="81"/>
      <c r="J111" s="81"/>
      <c r="K111"/>
    </row>
    <row r="112" spans="1:11" ht="14.5" x14ac:dyDescent="0.35">
      <c r="A112" s="25"/>
      <c r="B112" s="505" t="s">
        <v>534</v>
      </c>
      <c r="C112" s="546">
        <v>0</v>
      </c>
      <c r="D112" s="129">
        <v>34.4</v>
      </c>
      <c r="E112" s="507">
        <v>38858932</v>
      </c>
      <c r="F112" s="499">
        <v>42890274</v>
      </c>
      <c r="G112" s="81"/>
      <c r="H112" s="81"/>
      <c r="I112" s="81"/>
      <c r="J112" s="81"/>
      <c r="K112"/>
    </row>
    <row r="113" spans="1:12" ht="14.5" x14ac:dyDescent="0.35">
      <c r="A113" s="25"/>
      <c r="B113" s="505" t="s">
        <v>535</v>
      </c>
      <c r="C113" s="546">
        <v>0</v>
      </c>
      <c r="D113" s="129">
        <v>8.3000000000000007</v>
      </c>
      <c r="E113" s="507">
        <v>11543526</v>
      </c>
      <c r="F113" s="499">
        <v>10209640</v>
      </c>
      <c r="G113" s="81"/>
      <c r="H113" s="81"/>
      <c r="I113" s="81"/>
      <c r="J113" s="81"/>
      <c r="K113"/>
    </row>
    <row r="114" spans="1:12" ht="14.5" x14ac:dyDescent="0.35">
      <c r="A114" s="25"/>
      <c r="B114" s="497" t="s">
        <v>536</v>
      </c>
      <c r="C114" s="547">
        <v>0</v>
      </c>
      <c r="D114" s="511">
        <v>1003.1</v>
      </c>
      <c r="E114" s="509">
        <v>1315054903</v>
      </c>
      <c r="F114" s="504">
        <v>1611089329</v>
      </c>
      <c r="G114" s="81"/>
      <c r="H114" s="81"/>
      <c r="I114" s="81"/>
      <c r="J114" s="81"/>
      <c r="K114"/>
    </row>
    <row r="115" spans="1:12" ht="14.5" x14ac:dyDescent="0.35">
      <c r="A115" s="25"/>
      <c r="B115" s="506" t="s">
        <v>285</v>
      </c>
      <c r="C115" s="546">
        <v>0</v>
      </c>
      <c r="D115" s="129">
        <v>28.9</v>
      </c>
      <c r="E115" s="507">
        <v>9890539</v>
      </c>
      <c r="F115" s="499">
        <v>3998290</v>
      </c>
      <c r="G115" s="81"/>
      <c r="H115" s="81"/>
      <c r="I115" s="81"/>
      <c r="J115" s="81"/>
      <c r="K115"/>
    </row>
    <row r="116" spans="1:12" ht="14.5" x14ac:dyDescent="0.35">
      <c r="A116" s="25"/>
      <c r="B116" s="506" t="s">
        <v>537</v>
      </c>
      <c r="C116" s="546">
        <v>0</v>
      </c>
      <c r="D116" s="129">
        <v>39.299999999999997</v>
      </c>
      <c r="E116" s="507">
        <v>77362259</v>
      </c>
      <c r="F116" s="499">
        <v>126742567</v>
      </c>
      <c r="G116" s="81"/>
      <c r="H116" s="81"/>
      <c r="I116" s="81"/>
      <c r="J116" s="81"/>
      <c r="K116"/>
    </row>
    <row r="117" spans="1:12" ht="14.5" x14ac:dyDescent="0.35">
      <c r="A117" s="25"/>
      <c r="B117" s="497" t="s">
        <v>538</v>
      </c>
      <c r="C117" s="547">
        <v>0</v>
      </c>
      <c r="D117" s="511">
        <v>4492.3999999999996</v>
      </c>
      <c r="E117" s="509">
        <v>5601504668.4099998</v>
      </c>
      <c r="F117" s="504">
        <v>7004899825.249999</v>
      </c>
      <c r="G117" s="81"/>
      <c r="H117" s="81"/>
      <c r="I117" s="81"/>
      <c r="J117" s="81"/>
      <c r="K117"/>
    </row>
    <row r="118" spans="1:12" ht="14.5" x14ac:dyDescent="0.35">
      <c r="A118" s="25"/>
      <c r="B118" s="496" t="s">
        <v>539</v>
      </c>
      <c r="C118" s="664">
        <v>0</v>
      </c>
      <c r="D118" s="510">
        <v>197.4</v>
      </c>
      <c r="E118" s="508">
        <v>185669378.36999989</v>
      </c>
      <c r="F118" s="503">
        <v>422951748.02000141</v>
      </c>
      <c r="G118" s="81"/>
      <c r="H118" s="81"/>
      <c r="I118" s="81"/>
      <c r="J118" s="81"/>
      <c r="K118"/>
    </row>
    <row r="119" spans="1:12" ht="6" customHeight="1" x14ac:dyDescent="0.35">
      <c r="A119" s="20"/>
      <c r="B119" s="37"/>
      <c r="C119" s="20"/>
      <c r="D119" s="20"/>
      <c r="E119" s="6"/>
      <c r="F119" s="6"/>
      <c r="G119" s="6"/>
      <c r="H119" s="204"/>
      <c r="I119" s="204"/>
      <c r="J119" s="204"/>
      <c r="K119" s="24"/>
      <c r="L119" s="25"/>
    </row>
    <row r="120" spans="1:12" ht="14.5" x14ac:dyDescent="0.35">
      <c r="A120" s="25"/>
      <c r="B120" s="82" t="s">
        <v>540</v>
      </c>
      <c r="C120" s="82"/>
      <c r="D120" s="82"/>
      <c r="E120" s="82"/>
      <c r="F120" s="82"/>
      <c r="G120" s="81"/>
      <c r="H120" s="81"/>
      <c r="I120" s="81"/>
      <c r="J120" s="81"/>
      <c r="K120"/>
    </row>
    <row r="121" spans="1:12" ht="14.5" x14ac:dyDescent="0.35">
      <c r="A121" s="25"/>
      <c r="B121" s="82"/>
      <c r="C121" s="82"/>
      <c r="D121" s="82"/>
      <c r="E121" s="82"/>
      <c r="F121" s="82"/>
      <c r="G121" s="81"/>
      <c r="H121" s="81"/>
      <c r="I121" s="81"/>
      <c r="J121" s="81"/>
      <c r="K121"/>
    </row>
    <row r="122" spans="1:12" ht="14.5" x14ac:dyDescent="0.35">
      <c r="A122" s="25"/>
      <c r="B122" s="37" t="s">
        <v>541</v>
      </c>
      <c r="C122" s="82"/>
      <c r="D122" s="82"/>
      <c r="E122" s="82"/>
      <c r="F122" s="82"/>
      <c r="G122" s="81"/>
      <c r="H122" s="81"/>
      <c r="I122" s="81"/>
      <c r="J122" s="81"/>
      <c r="K122"/>
    </row>
    <row r="123" spans="1:12" ht="6" customHeight="1" x14ac:dyDescent="0.35">
      <c r="A123" s="20"/>
      <c r="B123" s="37"/>
      <c r="C123" s="20"/>
      <c r="D123" s="20"/>
      <c r="E123" s="6"/>
      <c r="F123" s="6"/>
      <c r="G123" s="6"/>
      <c r="H123" s="204"/>
      <c r="I123" s="204"/>
      <c r="J123" s="204"/>
      <c r="K123" s="24"/>
      <c r="L123" s="25"/>
    </row>
    <row r="124" spans="1:12" ht="14.5" x14ac:dyDescent="0.35">
      <c r="A124" s="25"/>
      <c r="B124" s="212" t="s">
        <v>114</v>
      </c>
      <c r="C124" s="192" t="s">
        <v>119</v>
      </c>
      <c r="D124" s="192" t="s">
        <v>120</v>
      </c>
      <c r="E124" s="192" t="s">
        <v>121</v>
      </c>
      <c r="F124" s="150" t="s">
        <v>122</v>
      </c>
      <c r="G124" s="89"/>
      <c r="H124" s="81"/>
      <c r="I124" s="81"/>
      <c r="J124" s="81"/>
      <c r="K124"/>
    </row>
    <row r="125" spans="1:12" ht="14.5" x14ac:dyDescent="0.35">
      <c r="A125" s="25"/>
      <c r="B125" s="495" t="s">
        <v>179</v>
      </c>
      <c r="C125" s="216"/>
      <c r="D125" s="216"/>
      <c r="E125" s="216"/>
      <c r="F125" s="217"/>
      <c r="G125" s="81"/>
      <c r="H125" s="81"/>
      <c r="I125" s="81"/>
      <c r="J125" s="81"/>
      <c r="K125"/>
    </row>
    <row r="126" spans="1:12" ht="14.5" x14ac:dyDescent="0.35">
      <c r="A126" s="25"/>
      <c r="B126" s="506" t="s">
        <v>490</v>
      </c>
      <c r="C126" s="546">
        <v>0</v>
      </c>
      <c r="D126" s="121">
        <v>28.75</v>
      </c>
      <c r="E126" s="121">
        <v>28.718766226429977</v>
      </c>
      <c r="F126" s="122">
        <v>30.605762964544653</v>
      </c>
      <c r="G126" s="81"/>
      <c r="H126" s="81"/>
      <c r="I126" s="81"/>
      <c r="J126" s="81"/>
      <c r="K126"/>
    </row>
    <row r="127" spans="1:12" ht="14.5" x14ac:dyDescent="0.35">
      <c r="A127" s="25"/>
      <c r="B127" s="545" t="s">
        <v>491</v>
      </c>
      <c r="C127" s="546">
        <v>0</v>
      </c>
      <c r="D127" s="121">
        <v>18.59</v>
      </c>
      <c r="E127" s="121">
        <v>18.664305136328437</v>
      </c>
      <c r="F127" s="122">
        <v>20.814384159510428</v>
      </c>
      <c r="G127" s="81"/>
      <c r="H127" s="81"/>
      <c r="I127" s="81"/>
      <c r="J127" s="81"/>
      <c r="K127"/>
    </row>
    <row r="128" spans="1:12" ht="14.5" x14ac:dyDescent="0.35">
      <c r="A128" s="25"/>
      <c r="B128" s="545" t="s">
        <v>492</v>
      </c>
      <c r="C128" s="546">
        <v>0</v>
      </c>
      <c r="D128" s="121">
        <v>1.77</v>
      </c>
      <c r="E128" s="121">
        <v>1.7459505598948062</v>
      </c>
      <c r="F128" s="122">
        <v>1.7817563809750534</v>
      </c>
      <c r="G128" s="81"/>
      <c r="H128" s="81"/>
      <c r="I128" s="81"/>
      <c r="J128" s="81"/>
      <c r="K128"/>
    </row>
    <row r="129" spans="1:11" ht="14.5" x14ac:dyDescent="0.35">
      <c r="A129" s="25"/>
      <c r="B129" s="545" t="s">
        <v>493</v>
      </c>
      <c r="C129" s="546">
        <v>0</v>
      </c>
      <c r="D129" s="121">
        <v>0.69</v>
      </c>
      <c r="E129" s="121">
        <v>0.9178247118124041</v>
      </c>
      <c r="F129" s="122">
        <v>1.0211354857151733</v>
      </c>
      <c r="G129" s="81"/>
      <c r="H129" s="81"/>
      <c r="I129" s="81"/>
      <c r="J129" s="81"/>
      <c r="K129"/>
    </row>
    <row r="130" spans="1:11" ht="14.5" x14ac:dyDescent="0.35">
      <c r="A130" s="25"/>
      <c r="B130" s="545" t="s">
        <v>386</v>
      </c>
      <c r="C130" s="546">
        <v>0</v>
      </c>
      <c r="D130" s="121">
        <v>7.71</v>
      </c>
      <c r="E130" s="121">
        <v>7.3906858183943305</v>
      </c>
      <c r="F130" s="122">
        <v>6.9884869383439963</v>
      </c>
      <c r="G130" s="81"/>
      <c r="H130" s="81"/>
      <c r="I130" s="81"/>
      <c r="J130" s="81"/>
      <c r="K130"/>
    </row>
    <row r="131" spans="1:11" ht="14.5" x14ac:dyDescent="0.35">
      <c r="A131" s="25"/>
      <c r="B131" s="506" t="s">
        <v>494</v>
      </c>
      <c r="C131" s="546">
        <v>0</v>
      </c>
      <c r="D131" s="121">
        <v>14.69</v>
      </c>
      <c r="E131" s="121">
        <v>15.876916336795967</v>
      </c>
      <c r="F131" s="122">
        <v>20.452344113072414</v>
      </c>
      <c r="G131" s="81"/>
      <c r="H131" s="81"/>
      <c r="I131" s="81"/>
      <c r="J131" s="81"/>
      <c r="K131"/>
    </row>
    <row r="132" spans="1:11" ht="14.5" x14ac:dyDescent="0.35">
      <c r="A132" s="25"/>
      <c r="B132" s="545" t="s">
        <v>491</v>
      </c>
      <c r="C132" s="546">
        <v>0</v>
      </c>
      <c r="D132" s="121">
        <v>4.21</v>
      </c>
      <c r="E132" s="121">
        <v>4.6557444243991526</v>
      </c>
      <c r="F132" s="122">
        <v>7.9553500198649427</v>
      </c>
      <c r="G132" s="81"/>
      <c r="H132" s="81"/>
      <c r="I132" s="81"/>
      <c r="J132" s="81"/>
      <c r="K132"/>
    </row>
    <row r="133" spans="1:11" ht="14.5" x14ac:dyDescent="0.35">
      <c r="A133" s="25"/>
      <c r="B133" s="545" t="s">
        <v>492</v>
      </c>
      <c r="C133" s="546">
        <v>0</v>
      </c>
      <c r="D133" s="121">
        <v>0.47</v>
      </c>
      <c r="E133" s="121">
        <v>0.55282999488640516</v>
      </c>
      <c r="F133" s="122">
        <v>0.63050570994658373</v>
      </c>
      <c r="G133" s="81"/>
      <c r="H133" s="81"/>
      <c r="I133" s="81"/>
      <c r="J133" s="81"/>
      <c r="K133"/>
    </row>
    <row r="134" spans="1:11" ht="14.5" x14ac:dyDescent="0.35">
      <c r="A134" s="25"/>
      <c r="B134" s="545" t="s">
        <v>493</v>
      </c>
      <c r="C134" s="546">
        <v>0</v>
      </c>
      <c r="D134" s="121">
        <v>1.78</v>
      </c>
      <c r="E134" s="121">
        <v>2.3476662821243335</v>
      </c>
      <c r="F134" s="122">
        <v>3.0646524306160559</v>
      </c>
      <c r="G134" s="81"/>
      <c r="H134" s="81"/>
      <c r="I134" s="81"/>
      <c r="J134" s="81"/>
      <c r="K134"/>
    </row>
    <row r="135" spans="1:11" ht="14.5" x14ac:dyDescent="0.35">
      <c r="A135" s="25"/>
      <c r="B135" s="545" t="s">
        <v>386</v>
      </c>
      <c r="C135" s="546">
        <v>0</v>
      </c>
      <c r="D135" s="121">
        <v>8.24</v>
      </c>
      <c r="E135" s="121">
        <v>8.3206756353860758</v>
      </c>
      <c r="F135" s="122">
        <v>8.8018359526448293</v>
      </c>
      <c r="G135" s="81"/>
      <c r="H135" s="81"/>
      <c r="I135" s="81"/>
      <c r="J135" s="81"/>
      <c r="K135"/>
    </row>
    <row r="136" spans="1:11" ht="14.5" x14ac:dyDescent="0.35">
      <c r="A136" s="25"/>
      <c r="B136" s="506" t="s">
        <v>495</v>
      </c>
      <c r="C136" s="546">
        <v>0</v>
      </c>
      <c r="D136" s="121">
        <v>10.89</v>
      </c>
      <c r="E136" s="121">
        <v>11.384991703937468</v>
      </c>
      <c r="F136" s="122">
        <v>13.495073247084273</v>
      </c>
      <c r="G136" s="81"/>
      <c r="H136" s="81"/>
      <c r="I136" s="81"/>
      <c r="J136" s="81"/>
      <c r="K136"/>
    </row>
    <row r="137" spans="1:11" ht="14.5" x14ac:dyDescent="0.35">
      <c r="A137" s="25"/>
      <c r="B137" s="506" t="s">
        <v>496</v>
      </c>
      <c r="C137" s="546">
        <v>0</v>
      </c>
      <c r="D137" s="121">
        <v>7.62</v>
      </c>
      <c r="E137" s="121">
        <v>7.8657392182336183</v>
      </c>
      <c r="F137" s="122">
        <v>9.2859578964449714</v>
      </c>
      <c r="G137" s="81"/>
      <c r="H137" s="81"/>
      <c r="I137" s="81"/>
      <c r="J137" s="81"/>
      <c r="K137"/>
    </row>
    <row r="138" spans="1:11" ht="14.5" x14ac:dyDescent="0.35">
      <c r="A138" s="25"/>
      <c r="B138" s="506" t="s">
        <v>497</v>
      </c>
      <c r="C138" s="546">
        <v>0</v>
      </c>
      <c r="D138" s="121">
        <v>0.06</v>
      </c>
      <c r="E138" s="121">
        <v>2.5000932135291108E-2</v>
      </c>
      <c r="F138" s="122">
        <v>9.7693383570140752E-4</v>
      </c>
      <c r="G138" s="81"/>
      <c r="H138" s="81"/>
      <c r="I138" s="81"/>
      <c r="J138" s="81"/>
      <c r="K138"/>
    </row>
    <row r="139" spans="1:11" ht="14.5" x14ac:dyDescent="0.35">
      <c r="A139" s="25"/>
      <c r="B139" s="506" t="s">
        <v>498</v>
      </c>
      <c r="C139" s="546">
        <v>0</v>
      </c>
      <c r="D139" s="121">
        <v>0.32</v>
      </c>
      <c r="E139" s="121">
        <v>0.17345039082474981</v>
      </c>
      <c r="F139" s="122">
        <v>8.8614286912898507E-2</v>
      </c>
      <c r="G139" s="81"/>
      <c r="H139" s="81"/>
      <c r="I139" s="81"/>
      <c r="J139" s="81"/>
      <c r="K139"/>
    </row>
    <row r="140" spans="1:11" ht="14.5" x14ac:dyDescent="0.35">
      <c r="A140" s="25"/>
      <c r="B140" s="506" t="s">
        <v>499</v>
      </c>
      <c r="C140" s="546">
        <v>0</v>
      </c>
      <c r="D140" s="121">
        <v>0.26</v>
      </c>
      <c r="E140" s="121">
        <v>3.9677219957630211E-2</v>
      </c>
      <c r="F140" s="122">
        <v>9.9050669171702993E-2</v>
      </c>
      <c r="G140" s="81"/>
      <c r="H140" s="81"/>
      <c r="I140" s="81"/>
      <c r="J140" s="81"/>
      <c r="K140"/>
    </row>
    <row r="141" spans="1:11" ht="14.5" x14ac:dyDescent="0.35">
      <c r="A141" s="25"/>
      <c r="B141" s="506" t="s">
        <v>500</v>
      </c>
      <c r="C141" s="546">
        <v>0</v>
      </c>
      <c r="D141" s="121">
        <v>3.35</v>
      </c>
      <c r="E141" s="121">
        <v>3.5572029848199285</v>
      </c>
      <c r="F141" s="122">
        <v>2.0858317592830438</v>
      </c>
      <c r="G141" s="81"/>
      <c r="H141" s="81"/>
      <c r="I141" s="81"/>
      <c r="J141" s="81"/>
      <c r="K141"/>
    </row>
    <row r="142" spans="1:11" ht="14.5" x14ac:dyDescent="0.35">
      <c r="A142" s="25"/>
      <c r="B142" s="497" t="s">
        <v>214</v>
      </c>
      <c r="C142" s="547">
        <v>0</v>
      </c>
      <c r="D142" s="489">
        <v>65.94</v>
      </c>
      <c r="E142" s="489">
        <v>67.641745013134624</v>
      </c>
      <c r="F142" s="490">
        <v>76.113611870349658</v>
      </c>
      <c r="G142" s="81"/>
      <c r="H142" s="81"/>
      <c r="I142" s="81"/>
      <c r="J142" s="81"/>
      <c r="K142"/>
    </row>
    <row r="143" spans="1:11" ht="14.5" x14ac:dyDescent="0.35">
      <c r="A143" s="25"/>
      <c r="B143" s="495" t="s">
        <v>501</v>
      </c>
      <c r="C143" s="664"/>
      <c r="D143" s="491"/>
      <c r="E143" s="491"/>
      <c r="F143" s="492"/>
      <c r="G143" s="81"/>
      <c r="H143" s="81"/>
      <c r="I143" s="81"/>
      <c r="J143" s="81"/>
      <c r="K143"/>
    </row>
    <row r="144" spans="1:11" ht="14.5" x14ac:dyDescent="0.35">
      <c r="A144" s="25"/>
      <c r="B144" s="495" t="s">
        <v>502</v>
      </c>
      <c r="C144" s="664"/>
      <c r="D144" s="491"/>
      <c r="E144" s="491"/>
      <c r="F144" s="492"/>
      <c r="G144" s="81"/>
      <c r="H144" s="81"/>
      <c r="I144" s="81"/>
      <c r="J144" s="81"/>
      <c r="K144"/>
    </row>
    <row r="145" spans="1:11" ht="15" customHeight="1" x14ac:dyDescent="0.35">
      <c r="A145" s="25"/>
      <c r="B145" s="506" t="s">
        <v>503</v>
      </c>
      <c r="C145" s="546"/>
      <c r="D145" s="121">
        <v>17.97</v>
      </c>
      <c r="E145" s="121">
        <v>17.190069068712106</v>
      </c>
      <c r="F145" s="122">
        <v>19.178573038823103</v>
      </c>
      <c r="G145" s="81"/>
      <c r="H145" s="81"/>
      <c r="I145" s="81"/>
      <c r="J145" s="81"/>
      <c r="K145"/>
    </row>
    <row r="146" spans="1:11" ht="14.5" x14ac:dyDescent="0.35">
      <c r="A146" s="25"/>
      <c r="B146" s="545" t="s">
        <v>218</v>
      </c>
      <c r="C146" s="546">
        <v>0</v>
      </c>
      <c r="D146" s="121">
        <v>0.97</v>
      </c>
      <c r="E146" s="121">
        <v>0.99410475166922341</v>
      </c>
      <c r="F146" s="122">
        <v>1.142450126860604</v>
      </c>
      <c r="G146" s="81"/>
      <c r="H146" s="81"/>
      <c r="I146" s="81"/>
      <c r="J146" s="81"/>
      <c r="K146"/>
    </row>
    <row r="147" spans="1:11" ht="14.5" x14ac:dyDescent="0.35">
      <c r="A147" s="25"/>
      <c r="B147" s="545" t="s">
        <v>219</v>
      </c>
      <c r="C147" s="546">
        <v>0</v>
      </c>
      <c r="D147" s="121">
        <v>0.23</v>
      </c>
      <c r="E147" s="121">
        <v>0.22885459332310615</v>
      </c>
      <c r="F147" s="122">
        <v>0.25862345106012147</v>
      </c>
      <c r="G147" s="81"/>
      <c r="H147" s="81"/>
      <c r="I147" s="81"/>
      <c r="J147" s="81"/>
      <c r="K147"/>
    </row>
    <row r="148" spans="1:11" ht="14.15" customHeight="1" x14ac:dyDescent="0.35">
      <c r="A148" s="25"/>
      <c r="B148" s="545" t="s">
        <v>504</v>
      </c>
      <c r="C148" s="546">
        <v>0</v>
      </c>
      <c r="D148" s="121">
        <v>14.46</v>
      </c>
      <c r="E148" s="121">
        <v>14.497290331448609</v>
      </c>
      <c r="F148" s="122">
        <v>16.389742024624002</v>
      </c>
      <c r="G148" s="81"/>
      <c r="H148" s="81"/>
      <c r="I148" s="81"/>
      <c r="J148" s="81"/>
      <c r="K148"/>
    </row>
    <row r="149" spans="1:11" ht="14.5" x14ac:dyDescent="0.35">
      <c r="A149" s="25"/>
      <c r="B149" s="545" t="s">
        <v>222</v>
      </c>
      <c r="C149" s="546">
        <v>0</v>
      </c>
      <c r="D149" s="121">
        <v>0.41</v>
      </c>
      <c r="E149" s="121">
        <v>0.46765435605230476</v>
      </c>
      <c r="F149" s="122">
        <v>0.58977295228876403</v>
      </c>
      <c r="G149" s="81"/>
      <c r="H149" s="81"/>
      <c r="I149" s="81"/>
      <c r="J149" s="81"/>
      <c r="K149"/>
    </row>
    <row r="150" spans="1:11" ht="14.5" x14ac:dyDescent="0.35">
      <c r="A150" s="25"/>
      <c r="B150" s="545" t="s">
        <v>505</v>
      </c>
      <c r="C150" s="546">
        <v>0</v>
      </c>
      <c r="D150" s="121">
        <v>1.9</v>
      </c>
      <c r="E150" s="121">
        <v>1.0021650362188619</v>
      </c>
      <c r="F150" s="122">
        <v>0.79798448398961019</v>
      </c>
      <c r="G150" s="81"/>
      <c r="H150" s="81"/>
      <c r="I150" s="81"/>
      <c r="J150" s="81"/>
      <c r="K150"/>
    </row>
    <row r="151" spans="1:11" ht="14.5" customHeight="1" x14ac:dyDescent="0.35">
      <c r="A151" s="25"/>
      <c r="B151" s="506" t="s">
        <v>506</v>
      </c>
      <c r="C151" s="546"/>
      <c r="D151" s="121">
        <v>0.59</v>
      </c>
      <c r="E151" s="121">
        <v>0.73278339104390389</v>
      </c>
      <c r="F151" s="122">
        <v>0.7049930031051449</v>
      </c>
      <c r="G151" s="81"/>
      <c r="H151" s="81"/>
      <c r="I151" s="81"/>
      <c r="J151" s="81"/>
      <c r="K151"/>
    </row>
    <row r="152" spans="1:11" ht="14.5" x14ac:dyDescent="0.35">
      <c r="A152" s="25"/>
      <c r="B152" s="545" t="s">
        <v>218</v>
      </c>
      <c r="C152" s="546">
        <v>0</v>
      </c>
      <c r="D152" s="121">
        <v>0.03</v>
      </c>
      <c r="E152" s="121">
        <v>3.5257319015267734E-2</v>
      </c>
      <c r="F152" s="122">
        <v>2.7871838921524398E-2</v>
      </c>
      <c r="G152" s="81"/>
      <c r="H152" s="81"/>
      <c r="I152" s="81"/>
      <c r="J152" s="81"/>
      <c r="K152"/>
    </row>
    <row r="153" spans="1:11" ht="14.5" x14ac:dyDescent="0.35">
      <c r="A153" s="25"/>
      <c r="B153" s="545" t="s">
        <v>219</v>
      </c>
      <c r="C153" s="546">
        <v>0</v>
      </c>
      <c r="D153" s="121">
        <v>0</v>
      </c>
      <c r="E153" s="121">
        <v>5.2519599678574041E-3</v>
      </c>
      <c r="F153" s="122">
        <v>9.3179965234607785E-3</v>
      </c>
      <c r="G153" s="81"/>
      <c r="H153" s="81"/>
      <c r="I153" s="81"/>
      <c r="J153" s="81"/>
      <c r="K153"/>
    </row>
    <row r="154" spans="1:11" ht="14.15" customHeight="1" x14ac:dyDescent="0.35">
      <c r="A154" s="25"/>
      <c r="B154" s="545" t="s">
        <v>504</v>
      </c>
      <c r="C154" s="546">
        <v>0</v>
      </c>
      <c r="D154" s="121">
        <v>0.43</v>
      </c>
      <c r="E154" s="121">
        <v>0.47335005917159761</v>
      </c>
      <c r="F154" s="122">
        <v>0.43147175679751787</v>
      </c>
      <c r="G154" s="81"/>
      <c r="H154" s="81"/>
      <c r="I154" s="81"/>
      <c r="J154" s="81"/>
      <c r="K154"/>
    </row>
    <row r="155" spans="1:11" ht="14.5" x14ac:dyDescent="0.35">
      <c r="A155" s="25"/>
      <c r="B155" s="545" t="s">
        <v>222</v>
      </c>
      <c r="C155" s="546">
        <v>0</v>
      </c>
      <c r="D155" s="121">
        <v>0.06</v>
      </c>
      <c r="E155" s="121">
        <v>7.5606446051574253E-2</v>
      </c>
      <c r="F155" s="122">
        <v>0.16428353956763408</v>
      </c>
      <c r="G155" s="81"/>
      <c r="H155" s="81"/>
      <c r="I155" s="81"/>
      <c r="J155" s="81"/>
      <c r="K155"/>
    </row>
    <row r="156" spans="1:11" ht="14.5" x14ac:dyDescent="0.35">
      <c r="A156" s="25"/>
      <c r="B156" s="545" t="s">
        <v>507</v>
      </c>
      <c r="C156" s="546">
        <v>0</v>
      </c>
      <c r="D156" s="121">
        <v>7.0000000000000007E-2</v>
      </c>
      <c r="E156" s="121">
        <v>0.14331760683760683</v>
      </c>
      <c r="F156" s="122">
        <v>7.2047871295007782E-2</v>
      </c>
      <c r="G156" s="81"/>
      <c r="H156" s="81"/>
      <c r="I156" s="81"/>
      <c r="J156" s="81"/>
      <c r="K156"/>
    </row>
    <row r="157" spans="1:11" ht="14.5" x14ac:dyDescent="0.35">
      <c r="A157" s="25"/>
      <c r="B157" s="506" t="s">
        <v>508</v>
      </c>
      <c r="C157" s="546">
        <v>0</v>
      </c>
      <c r="D157" s="121">
        <v>0.25</v>
      </c>
      <c r="E157" s="121">
        <v>0.28948704998173719</v>
      </c>
      <c r="F157" s="122">
        <v>0.32981915739195372</v>
      </c>
      <c r="G157" s="81"/>
      <c r="H157" s="81"/>
      <c r="I157" s="81"/>
      <c r="J157" s="81"/>
      <c r="K157"/>
    </row>
    <row r="158" spans="1:11" ht="14.5" x14ac:dyDescent="0.35">
      <c r="A158" s="25"/>
      <c r="B158" s="506" t="s">
        <v>509</v>
      </c>
      <c r="C158" s="546">
        <v>0</v>
      </c>
      <c r="D158" s="121">
        <v>1.35</v>
      </c>
      <c r="E158" s="121">
        <v>1.0360188494703777</v>
      </c>
      <c r="F158" s="122">
        <v>0.99879619316536927</v>
      </c>
      <c r="G158" s="81"/>
      <c r="H158" s="81"/>
      <c r="I158" s="81"/>
      <c r="J158" s="81"/>
      <c r="K158"/>
    </row>
    <row r="159" spans="1:11" ht="14.5" x14ac:dyDescent="0.35">
      <c r="A159" s="25"/>
      <c r="B159" s="506" t="s">
        <v>254</v>
      </c>
      <c r="C159" s="546">
        <v>0</v>
      </c>
      <c r="D159" s="121">
        <v>0.69</v>
      </c>
      <c r="E159" s="121">
        <v>0.67022952735773245</v>
      </c>
      <c r="F159" s="122">
        <v>0.64864210521095189</v>
      </c>
      <c r="G159" s="81"/>
      <c r="H159" s="81"/>
      <c r="I159" s="81"/>
      <c r="J159" s="81"/>
      <c r="K159"/>
    </row>
    <row r="160" spans="1:11" ht="14.5" x14ac:dyDescent="0.35">
      <c r="A160" s="25"/>
      <c r="B160" s="506" t="s">
        <v>510</v>
      </c>
      <c r="C160" s="546">
        <v>0</v>
      </c>
      <c r="D160" s="121">
        <v>0.65</v>
      </c>
      <c r="E160" s="121">
        <v>0.48595631762729202</v>
      </c>
      <c r="F160" s="122">
        <v>0.3981963603194475</v>
      </c>
      <c r="G160" s="81"/>
      <c r="H160" s="81"/>
      <c r="I160" s="81"/>
      <c r="J160" s="81"/>
      <c r="K160"/>
    </row>
    <row r="161" spans="1:11" ht="14.5" x14ac:dyDescent="0.35">
      <c r="A161" s="25"/>
      <c r="B161" s="497" t="s">
        <v>511</v>
      </c>
      <c r="C161" s="547">
        <v>0</v>
      </c>
      <c r="D161" s="489">
        <v>21.5</v>
      </c>
      <c r="E161" s="489">
        <v>20.404544204193147</v>
      </c>
      <c r="F161" s="490">
        <v>22.259019858015968</v>
      </c>
      <c r="G161" s="81"/>
      <c r="H161" s="81"/>
      <c r="I161" s="81"/>
      <c r="J161" s="81"/>
      <c r="K161"/>
    </row>
    <row r="162" spans="1:11" ht="14.5" x14ac:dyDescent="0.35">
      <c r="A162" s="25"/>
      <c r="B162" s="495" t="s">
        <v>512</v>
      </c>
      <c r="C162" s="664"/>
      <c r="D162" s="491"/>
      <c r="E162" s="491"/>
      <c r="F162" s="492"/>
      <c r="G162" s="81"/>
      <c r="H162" s="81"/>
      <c r="I162" s="81"/>
      <c r="J162" s="81"/>
      <c r="K162"/>
    </row>
    <row r="163" spans="1:11" ht="25" x14ac:dyDescent="0.35">
      <c r="A163" s="25"/>
      <c r="B163" s="506" t="s">
        <v>513</v>
      </c>
      <c r="C163" s="546"/>
      <c r="D163" s="121">
        <v>10.83</v>
      </c>
      <c r="E163" s="121">
        <v>12.820334894995982</v>
      </c>
      <c r="F163" s="122">
        <v>14.675286186546181</v>
      </c>
      <c r="G163" s="81"/>
      <c r="H163" s="81"/>
      <c r="I163" s="81"/>
      <c r="J163" s="81"/>
      <c r="K163"/>
    </row>
    <row r="164" spans="1:11" ht="14.5" x14ac:dyDescent="0.35">
      <c r="A164" s="25"/>
      <c r="B164" s="545" t="s">
        <v>218</v>
      </c>
      <c r="C164" s="546">
        <v>0</v>
      </c>
      <c r="D164" s="121">
        <v>0.33</v>
      </c>
      <c r="E164" s="121">
        <v>0.34845291571334647</v>
      </c>
      <c r="F164" s="122">
        <v>0.39267923843141178</v>
      </c>
      <c r="G164" s="81"/>
      <c r="H164" s="81"/>
      <c r="I164" s="81"/>
      <c r="J164" s="81"/>
      <c r="K164"/>
    </row>
    <row r="165" spans="1:11" ht="14.5" x14ac:dyDescent="0.35">
      <c r="A165" s="25"/>
      <c r="B165" s="545" t="s">
        <v>219</v>
      </c>
      <c r="C165" s="546">
        <v>0</v>
      </c>
      <c r="D165" s="121">
        <v>0.05</v>
      </c>
      <c r="E165" s="121">
        <v>5.8937319015267733E-2</v>
      </c>
      <c r="F165" s="122">
        <v>6.671012853046436E-2</v>
      </c>
      <c r="G165" s="81"/>
      <c r="H165" s="81"/>
      <c r="I165" s="81"/>
      <c r="J165" s="81"/>
      <c r="K165"/>
    </row>
    <row r="166" spans="1:11" ht="14.15" customHeight="1" x14ac:dyDescent="0.35">
      <c r="A166" s="25"/>
      <c r="B166" s="545" t="s">
        <v>504</v>
      </c>
      <c r="C166" s="546">
        <v>0</v>
      </c>
      <c r="D166" s="121">
        <v>4.5999999999999996</v>
      </c>
      <c r="E166" s="121">
        <v>6.8372963538023237</v>
      </c>
      <c r="F166" s="122">
        <v>8.4958318169739702</v>
      </c>
      <c r="G166" s="81"/>
      <c r="H166" s="81"/>
      <c r="I166" s="81"/>
      <c r="J166" s="81"/>
      <c r="K166"/>
    </row>
    <row r="167" spans="1:11" ht="14.5" x14ac:dyDescent="0.35">
      <c r="A167" s="25"/>
      <c r="B167" s="545" t="s">
        <v>222</v>
      </c>
      <c r="C167" s="546">
        <v>0</v>
      </c>
      <c r="D167" s="121">
        <v>2.13</v>
      </c>
      <c r="E167" s="121">
        <v>2.8279426240631165</v>
      </c>
      <c r="F167" s="122">
        <v>3.500114870831144</v>
      </c>
      <c r="G167" s="81"/>
      <c r="H167" s="81"/>
      <c r="I167" s="81"/>
      <c r="J167" s="81"/>
      <c r="K167"/>
    </row>
    <row r="168" spans="1:11" ht="14.5" x14ac:dyDescent="0.35">
      <c r="A168" s="25"/>
      <c r="B168" s="545" t="s">
        <v>514</v>
      </c>
      <c r="C168" s="546">
        <v>0</v>
      </c>
      <c r="D168" s="121">
        <v>3.72</v>
      </c>
      <c r="E168" s="121">
        <v>2.7477056824019286</v>
      </c>
      <c r="F168" s="122">
        <v>2.219950131779191</v>
      </c>
      <c r="G168" s="81"/>
      <c r="H168" s="81"/>
      <c r="I168" s="81"/>
      <c r="J168" s="81"/>
      <c r="K168"/>
    </row>
    <row r="169" spans="1:11" ht="14.5" x14ac:dyDescent="0.35">
      <c r="A169" s="25"/>
      <c r="B169" s="506" t="s">
        <v>245</v>
      </c>
      <c r="C169" s="546">
        <v>0</v>
      </c>
      <c r="D169" s="121">
        <v>2.08</v>
      </c>
      <c r="E169" s="121">
        <v>1.888990400818175</v>
      </c>
      <c r="F169" s="122">
        <v>2.169467002450399</v>
      </c>
      <c r="G169" s="81"/>
      <c r="H169" s="81"/>
      <c r="I169" s="81"/>
      <c r="J169" s="81"/>
      <c r="K169"/>
    </row>
    <row r="170" spans="1:11" ht="14.5" x14ac:dyDescent="0.35">
      <c r="A170" s="25"/>
      <c r="B170" s="506" t="s">
        <v>515</v>
      </c>
      <c r="C170" s="546">
        <v>0</v>
      </c>
      <c r="D170" s="121">
        <v>0.9</v>
      </c>
      <c r="E170" s="121">
        <v>0.8298195797501644</v>
      </c>
      <c r="F170" s="122">
        <v>0.75252142567209723</v>
      </c>
      <c r="G170" s="81"/>
      <c r="H170" s="81"/>
      <c r="I170" s="81"/>
      <c r="J170" s="81"/>
      <c r="K170"/>
    </row>
    <row r="171" spans="1:11" ht="14.5" x14ac:dyDescent="0.35">
      <c r="A171" s="25"/>
      <c r="B171" s="506" t="s">
        <v>516</v>
      </c>
      <c r="C171" s="546">
        <v>0</v>
      </c>
      <c r="D171" s="121">
        <v>2.35</v>
      </c>
      <c r="E171" s="121">
        <v>2.5043993410183361</v>
      </c>
      <c r="F171" s="122">
        <v>2.795669972407957</v>
      </c>
      <c r="G171" s="81"/>
      <c r="H171" s="81"/>
      <c r="I171" s="81"/>
      <c r="J171" s="81"/>
      <c r="K171"/>
    </row>
    <row r="172" spans="1:11" ht="14.5" x14ac:dyDescent="0.35">
      <c r="A172" s="25"/>
      <c r="B172" s="506" t="s">
        <v>517</v>
      </c>
      <c r="C172" s="546">
        <v>0</v>
      </c>
      <c r="D172" s="121">
        <v>0.49</v>
      </c>
      <c r="E172" s="121">
        <v>0.54147023005332751</v>
      </c>
      <c r="F172" s="122">
        <v>0.71828426868666484</v>
      </c>
      <c r="G172" s="81"/>
      <c r="H172" s="81"/>
      <c r="I172" s="81"/>
      <c r="J172" s="81"/>
      <c r="K172"/>
    </row>
    <row r="173" spans="1:11" ht="14.5" x14ac:dyDescent="0.35">
      <c r="A173" s="25"/>
      <c r="B173" s="506" t="s">
        <v>518</v>
      </c>
      <c r="C173" s="546">
        <v>0</v>
      </c>
      <c r="D173" s="121">
        <v>0.3</v>
      </c>
      <c r="E173" s="121">
        <v>0.28795674576667396</v>
      </c>
      <c r="F173" s="122">
        <v>0.30117676546837185</v>
      </c>
      <c r="G173" s="81"/>
      <c r="H173" s="81"/>
      <c r="I173" s="81"/>
      <c r="J173" s="81"/>
      <c r="K173"/>
    </row>
    <row r="174" spans="1:11" ht="14.5" x14ac:dyDescent="0.35">
      <c r="A174" s="25"/>
      <c r="B174" s="506" t="s">
        <v>519</v>
      </c>
      <c r="C174" s="546">
        <v>0</v>
      </c>
      <c r="D174" s="121">
        <v>2.41</v>
      </c>
      <c r="E174" s="121">
        <v>2.5629875027248157</v>
      </c>
      <c r="F174" s="122">
        <v>2.70312746024132</v>
      </c>
      <c r="G174" s="81"/>
      <c r="H174" s="81"/>
      <c r="I174" s="81"/>
      <c r="J174" s="81"/>
      <c r="K174"/>
    </row>
    <row r="175" spans="1:11" ht="14.5" x14ac:dyDescent="0.35">
      <c r="A175" s="25"/>
      <c r="B175" s="497" t="s">
        <v>520</v>
      </c>
      <c r="C175" s="547">
        <v>0</v>
      </c>
      <c r="D175" s="489">
        <v>19.36</v>
      </c>
      <c r="E175" s="489">
        <v>21.435958695127475</v>
      </c>
      <c r="F175" s="490">
        <v>24.115533081472993</v>
      </c>
      <c r="G175" s="81"/>
      <c r="H175" s="81"/>
      <c r="I175" s="81"/>
      <c r="J175" s="81"/>
      <c r="K175"/>
    </row>
    <row r="176" spans="1:11" ht="14.5" x14ac:dyDescent="0.35">
      <c r="A176" s="25"/>
      <c r="B176" s="495" t="s">
        <v>521</v>
      </c>
      <c r="C176" s="664"/>
      <c r="D176" s="491"/>
      <c r="E176" s="491"/>
      <c r="F176" s="492"/>
      <c r="G176" s="81"/>
      <c r="H176" s="81"/>
      <c r="I176" s="81"/>
      <c r="J176" s="81"/>
      <c r="K176"/>
    </row>
    <row r="177" spans="1:11" ht="15" customHeight="1" x14ac:dyDescent="0.35">
      <c r="A177" s="25"/>
      <c r="B177" s="506" t="s">
        <v>522</v>
      </c>
      <c r="C177" s="546">
        <v>0</v>
      </c>
      <c r="D177" s="121">
        <v>6.96</v>
      </c>
      <c r="E177" s="121">
        <v>6.9818336444152242</v>
      </c>
      <c r="F177" s="122">
        <v>7.2905044992569037</v>
      </c>
      <c r="G177" s="81"/>
      <c r="H177" s="81"/>
      <c r="I177" s="81"/>
      <c r="J177" s="81"/>
      <c r="K177"/>
    </row>
    <row r="178" spans="1:11" ht="14.5" x14ac:dyDescent="0.35">
      <c r="A178" s="25"/>
      <c r="B178" s="506" t="s">
        <v>523</v>
      </c>
      <c r="C178" s="546">
        <v>0</v>
      </c>
      <c r="D178" s="121">
        <v>0.1</v>
      </c>
      <c r="E178" s="121">
        <v>0.10574287267148806</v>
      </c>
      <c r="F178" s="122">
        <v>0.10799140761801401</v>
      </c>
      <c r="G178" s="81"/>
      <c r="H178" s="81"/>
      <c r="I178" s="81"/>
      <c r="J178" s="81"/>
      <c r="K178"/>
    </row>
    <row r="179" spans="1:11" ht="14.5" x14ac:dyDescent="0.35">
      <c r="A179" s="25"/>
      <c r="B179" s="506" t="s">
        <v>254</v>
      </c>
      <c r="C179" s="546">
        <v>0</v>
      </c>
      <c r="D179" s="121">
        <v>0.19</v>
      </c>
      <c r="E179" s="121">
        <v>0.1530451935422602</v>
      </c>
      <c r="F179" s="122">
        <v>0.15792107366932445</v>
      </c>
      <c r="G179" s="81"/>
      <c r="H179" s="81"/>
      <c r="I179" s="81"/>
      <c r="J179" s="81"/>
      <c r="K179"/>
    </row>
    <row r="180" spans="1:11" ht="14.5" x14ac:dyDescent="0.35">
      <c r="A180" s="25"/>
      <c r="B180" s="497" t="s">
        <v>524</v>
      </c>
      <c r="C180" s="547">
        <v>0</v>
      </c>
      <c r="D180" s="489">
        <v>7.24</v>
      </c>
      <c r="E180" s="489">
        <v>7.2406217106289725</v>
      </c>
      <c r="F180" s="490">
        <v>7.5564169805442427</v>
      </c>
      <c r="G180" s="81"/>
      <c r="H180" s="81"/>
      <c r="I180" s="81"/>
      <c r="J180" s="81"/>
      <c r="K180"/>
    </row>
    <row r="181" spans="1:11" ht="14.5" x14ac:dyDescent="0.35">
      <c r="A181" s="25"/>
      <c r="B181" s="495" t="s">
        <v>525</v>
      </c>
      <c r="C181" s="664"/>
      <c r="D181" s="491"/>
      <c r="E181" s="491"/>
      <c r="F181" s="492"/>
      <c r="G181" s="81"/>
      <c r="H181" s="81"/>
      <c r="I181" s="81"/>
      <c r="J181" s="81"/>
      <c r="K181"/>
    </row>
    <row r="182" spans="1:11" ht="14.5" customHeight="1" x14ac:dyDescent="0.35">
      <c r="A182" s="25"/>
      <c r="B182" s="506" t="s">
        <v>526</v>
      </c>
      <c r="C182" s="546">
        <v>0</v>
      </c>
      <c r="D182" s="121">
        <v>5.91</v>
      </c>
      <c r="E182" s="121">
        <v>6.530036344510191</v>
      </c>
      <c r="F182" s="122">
        <v>7.0290201547707154</v>
      </c>
      <c r="G182" s="81"/>
      <c r="H182" s="81"/>
      <c r="I182" s="81"/>
      <c r="J182" s="81"/>
      <c r="K182"/>
    </row>
    <row r="183" spans="1:11" ht="14.5" x14ac:dyDescent="0.35">
      <c r="A183" s="25"/>
      <c r="B183" s="506" t="s">
        <v>527</v>
      </c>
      <c r="C183" s="546">
        <v>0</v>
      </c>
      <c r="D183" s="121">
        <v>0.63</v>
      </c>
      <c r="E183" s="121">
        <v>0.63040901161516549</v>
      </c>
      <c r="F183" s="122">
        <v>0.75269792690988013</v>
      </c>
      <c r="G183" s="81"/>
      <c r="H183" s="81"/>
      <c r="I183" s="81"/>
      <c r="J183" s="81"/>
      <c r="K183"/>
    </row>
    <row r="184" spans="1:11" ht="14.5" x14ac:dyDescent="0.35">
      <c r="A184" s="25"/>
      <c r="B184" s="506" t="s">
        <v>528</v>
      </c>
      <c r="C184" s="546">
        <v>0</v>
      </c>
      <c r="D184" s="121">
        <v>0.1</v>
      </c>
      <c r="E184" s="121">
        <v>0.12108737818686537</v>
      </c>
      <c r="F184" s="122">
        <v>0.15243142557331563</v>
      </c>
      <c r="G184" s="81"/>
      <c r="H184" s="81"/>
      <c r="I184" s="81"/>
      <c r="J184" s="81"/>
      <c r="K184"/>
    </row>
    <row r="185" spans="1:11" ht="14.5" x14ac:dyDescent="0.35">
      <c r="A185" s="25"/>
      <c r="B185" s="548" t="s">
        <v>529</v>
      </c>
      <c r="C185" s="549">
        <v>0</v>
      </c>
      <c r="D185" s="553">
        <v>6.87</v>
      </c>
      <c r="E185" s="553">
        <v>7.4999992402659101</v>
      </c>
      <c r="F185" s="554">
        <v>8.0306554517146207</v>
      </c>
      <c r="G185" s="81"/>
      <c r="H185" s="81"/>
      <c r="I185" s="81"/>
      <c r="J185" s="81"/>
      <c r="K185"/>
    </row>
    <row r="186" spans="1:11" ht="14.5" customHeight="1" x14ac:dyDescent="0.35">
      <c r="A186" s="25"/>
      <c r="B186" s="545" t="s">
        <v>530</v>
      </c>
      <c r="C186" s="546">
        <v>0</v>
      </c>
      <c r="D186" s="121">
        <v>0.21</v>
      </c>
      <c r="E186" s="121">
        <v>0.21059867630944554</v>
      </c>
      <c r="F186" s="122">
        <v>0.24703890819502575</v>
      </c>
      <c r="G186" s="81"/>
      <c r="H186" s="81"/>
      <c r="I186" s="81"/>
      <c r="J186" s="81"/>
      <c r="K186"/>
    </row>
    <row r="187" spans="1:11" ht="14.5" x14ac:dyDescent="0.35">
      <c r="A187" s="25"/>
      <c r="B187" s="545" t="s">
        <v>531</v>
      </c>
      <c r="C187" s="546">
        <v>0</v>
      </c>
      <c r="D187" s="121">
        <v>0.13</v>
      </c>
      <c r="E187" s="121">
        <v>0.13669307619256338</v>
      </c>
      <c r="F187" s="122">
        <v>0.16793166574381679</v>
      </c>
      <c r="G187" s="81"/>
      <c r="H187" s="81"/>
      <c r="I187" s="81"/>
      <c r="J187" s="81"/>
      <c r="K187"/>
    </row>
    <row r="188" spans="1:11" ht="14.5" x14ac:dyDescent="0.35">
      <c r="A188" s="25"/>
      <c r="B188" s="545" t="s">
        <v>532</v>
      </c>
      <c r="C188" s="546">
        <v>0</v>
      </c>
      <c r="D188" s="121">
        <v>0.57999999999999996</v>
      </c>
      <c r="E188" s="121">
        <v>0.54245327489224926</v>
      </c>
      <c r="F188" s="122">
        <v>0.5774117235585271</v>
      </c>
      <c r="G188" s="81"/>
      <c r="H188" s="81"/>
      <c r="I188" s="81"/>
      <c r="J188" s="81"/>
      <c r="K188"/>
    </row>
    <row r="189" spans="1:11" ht="14.5" x14ac:dyDescent="0.35">
      <c r="A189" s="25"/>
      <c r="B189" s="545" t="s">
        <v>533</v>
      </c>
      <c r="C189" s="546">
        <v>0</v>
      </c>
      <c r="D189" s="121">
        <v>0.67</v>
      </c>
      <c r="E189" s="121">
        <v>0.6729220717364307</v>
      </c>
      <c r="F189" s="122">
        <v>0.7664904336968128</v>
      </c>
      <c r="G189" s="81"/>
      <c r="H189" s="81"/>
      <c r="I189" s="81"/>
      <c r="J189" s="81"/>
      <c r="K189"/>
    </row>
    <row r="190" spans="1:11" ht="14.5" x14ac:dyDescent="0.35">
      <c r="A190" s="25"/>
      <c r="B190" s="545" t="s">
        <v>261</v>
      </c>
      <c r="C190" s="546">
        <v>0</v>
      </c>
      <c r="D190" s="121">
        <v>3.9</v>
      </c>
      <c r="E190" s="121">
        <v>4.2447848520710059</v>
      </c>
      <c r="F190" s="122">
        <v>4.0195393120315073</v>
      </c>
      <c r="G190" s="81"/>
      <c r="H190" s="81"/>
      <c r="I190" s="81"/>
      <c r="J190" s="81"/>
      <c r="K190"/>
    </row>
    <row r="191" spans="1:11" ht="14.5" x14ac:dyDescent="0.35">
      <c r="A191" s="25"/>
      <c r="B191" s="545" t="s">
        <v>266</v>
      </c>
      <c r="C191" s="546">
        <v>0</v>
      </c>
      <c r="D191" s="121">
        <v>1.36</v>
      </c>
      <c r="E191" s="121">
        <v>1.6925472890642121</v>
      </c>
      <c r="F191" s="122">
        <v>2.252243408488932</v>
      </c>
      <c r="G191" s="81"/>
      <c r="H191" s="81"/>
      <c r="I191" s="81"/>
      <c r="J191" s="81"/>
      <c r="K191"/>
    </row>
    <row r="192" spans="1:11" ht="14.5" x14ac:dyDescent="0.35">
      <c r="A192" s="25"/>
      <c r="B192" s="506" t="s">
        <v>534</v>
      </c>
      <c r="C192" s="546">
        <v>0</v>
      </c>
      <c r="D192" s="121">
        <v>0.48</v>
      </c>
      <c r="E192" s="121">
        <v>0.45419162247059686</v>
      </c>
      <c r="F192" s="122">
        <v>0.439499044380041</v>
      </c>
      <c r="G192" s="81"/>
      <c r="H192" s="81"/>
      <c r="I192" s="81"/>
      <c r="J192" s="81"/>
      <c r="K192"/>
    </row>
    <row r="193" spans="1:12" ht="14.5" x14ac:dyDescent="0.35">
      <c r="A193" s="25"/>
      <c r="B193" s="506" t="s">
        <v>535</v>
      </c>
      <c r="C193" s="546">
        <v>0</v>
      </c>
      <c r="D193" s="121">
        <v>0.12</v>
      </c>
      <c r="E193" s="121">
        <v>0.13492323471400394</v>
      </c>
      <c r="F193" s="122">
        <v>0.10461875397355218</v>
      </c>
      <c r="G193" s="81"/>
      <c r="H193" s="81"/>
      <c r="I193" s="81"/>
      <c r="J193" s="81"/>
      <c r="K193"/>
    </row>
    <row r="194" spans="1:12" ht="14.5" x14ac:dyDescent="0.35">
      <c r="A194" s="25"/>
      <c r="B194" s="497" t="s">
        <v>536</v>
      </c>
      <c r="C194" s="547">
        <v>0</v>
      </c>
      <c r="D194" s="489">
        <v>14.1</v>
      </c>
      <c r="E194" s="489">
        <v>15.370646831762729</v>
      </c>
      <c r="F194" s="490">
        <v>16.508922757322125</v>
      </c>
      <c r="G194" s="81"/>
      <c r="H194" s="81"/>
      <c r="I194" s="81"/>
      <c r="J194" s="81"/>
      <c r="K194"/>
    </row>
    <row r="195" spans="1:12" ht="14.5" x14ac:dyDescent="0.35">
      <c r="A195" s="25"/>
      <c r="B195" s="506" t="s">
        <v>285</v>
      </c>
      <c r="C195" s="546">
        <v>0</v>
      </c>
      <c r="D195" s="121">
        <v>0.41</v>
      </c>
      <c r="E195" s="121">
        <v>0.11560276426327708</v>
      </c>
      <c r="F195" s="122">
        <v>4.0970701986055721E-2</v>
      </c>
      <c r="G195" s="81"/>
      <c r="H195" s="81"/>
      <c r="I195" s="81"/>
      <c r="J195" s="81"/>
      <c r="K195"/>
    </row>
    <row r="196" spans="1:12" ht="14.5" x14ac:dyDescent="0.35">
      <c r="A196" s="25"/>
      <c r="B196" s="506" t="s">
        <v>537</v>
      </c>
      <c r="C196" s="546">
        <v>0</v>
      </c>
      <c r="D196" s="121">
        <v>0.55000000000000004</v>
      </c>
      <c r="E196" s="121">
        <v>0.90422685660018998</v>
      </c>
      <c r="F196" s="122">
        <v>1.298738195954946</v>
      </c>
      <c r="G196" s="81"/>
      <c r="H196" s="81"/>
      <c r="I196" s="81"/>
      <c r="J196" s="81"/>
      <c r="K196"/>
    </row>
    <row r="197" spans="1:12" ht="14.5" x14ac:dyDescent="0.35">
      <c r="A197" s="25"/>
      <c r="B197" s="497" t="s">
        <v>538</v>
      </c>
      <c r="C197" s="547">
        <v>0</v>
      </c>
      <c r="D197" s="489">
        <v>63.16</v>
      </c>
      <c r="E197" s="489">
        <v>65.471601062575786</v>
      </c>
      <c r="F197" s="490">
        <v>71.779601575296326</v>
      </c>
      <c r="G197" s="81"/>
      <c r="H197" s="81"/>
      <c r="I197" s="81"/>
      <c r="J197" s="81"/>
      <c r="K197"/>
    </row>
    <row r="198" spans="1:12" ht="14.5" x14ac:dyDescent="0.35">
      <c r="A198" s="25"/>
      <c r="B198" s="496" t="s">
        <v>539</v>
      </c>
      <c r="C198" s="664">
        <v>0</v>
      </c>
      <c r="D198" s="491">
        <v>2.78</v>
      </c>
      <c r="E198" s="491">
        <v>2.1701439505588382</v>
      </c>
      <c r="F198" s="492">
        <v>4.3340102950533321</v>
      </c>
      <c r="G198" s="81"/>
      <c r="H198" s="81"/>
      <c r="I198" s="81"/>
      <c r="J198" s="81"/>
      <c r="K198"/>
    </row>
    <row r="199" spans="1:12" s="12" customFormat="1" ht="6" customHeight="1" x14ac:dyDescent="0.35">
      <c r="A199" s="1"/>
      <c r="B199" s="20"/>
      <c r="C199" s="38"/>
      <c r="D199" s="38"/>
      <c r="E199" s="38"/>
      <c r="F199" s="38"/>
      <c r="G199" s="38"/>
      <c r="H199" s="81"/>
      <c r="I199" s="81"/>
      <c r="J199" s="81"/>
      <c r="K199" s="27"/>
      <c r="L199" s="28"/>
    </row>
    <row r="200" spans="1:12" ht="14.5" x14ac:dyDescent="0.35">
      <c r="A200" s="25"/>
      <c r="B200" s="82" t="s">
        <v>540</v>
      </c>
      <c r="C200" s="82"/>
      <c r="D200" s="82"/>
      <c r="E200" s="82"/>
      <c r="F200" s="82"/>
      <c r="G200" s="81"/>
      <c r="H200" s="81"/>
      <c r="I200" s="81"/>
      <c r="J200" s="81"/>
      <c r="K200"/>
    </row>
    <row r="201" spans="1:12" ht="14.5" x14ac:dyDescent="0.35">
      <c r="A201" s="25"/>
      <c r="B201" s="82"/>
      <c r="C201" s="82"/>
      <c r="D201" s="82"/>
      <c r="E201" s="82"/>
      <c r="F201" s="82"/>
      <c r="G201" s="81"/>
      <c r="H201" s="81"/>
      <c r="I201" s="81"/>
      <c r="J201" s="81"/>
      <c r="K201"/>
    </row>
    <row r="202" spans="1:12" ht="13.75" customHeight="1" x14ac:dyDescent="0.35">
      <c r="B202" s="26" t="s">
        <v>542</v>
      </c>
      <c r="C202" s="89"/>
      <c r="D202" s="473"/>
      <c r="E202" s="473"/>
      <c r="F202" s="473"/>
      <c r="G202" s="473"/>
      <c r="H202" s="5"/>
      <c r="I202" s="6"/>
      <c r="J202" s="6"/>
      <c r="K202" s="5"/>
    </row>
    <row r="203" spans="1:12" s="12" customFormat="1" ht="6" customHeight="1" x14ac:dyDescent="0.35">
      <c r="A203" s="1"/>
      <c r="B203" s="20"/>
      <c r="C203" s="38"/>
      <c r="D203" s="38"/>
      <c r="E203" s="38"/>
      <c r="F203" s="38"/>
      <c r="G203" s="38"/>
      <c r="H203" s="81"/>
      <c r="I203" s="81"/>
      <c r="J203" s="81"/>
      <c r="K203" s="27"/>
      <c r="L203" s="28"/>
    </row>
    <row r="204" spans="1:12" ht="13.75" customHeight="1" x14ac:dyDescent="0.35">
      <c r="B204" s="74"/>
      <c r="C204" s="75">
        <v>44377</v>
      </c>
      <c r="D204" s="75">
        <v>44742</v>
      </c>
      <c r="E204" s="75">
        <v>45107</v>
      </c>
      <c r="F204" s="76">
        <v>45473</v>
      </c>
      <c r="G204" s="473"/>
      <c r="H204" s="186"/>
      <c r="I204" s="6"/>
      <c r="J204" s="6"/>
      <c r="K204" s="5"/>
    </row>
    <row r="205" spans="1:12" ht="13.75" customHeight="1" x14ac:dyDescent="0.35">
      <c r="B205" s="306" t="s">
        <v>543</v>
      </c>
      <c r="C205" s="592" t="s">
        <v>139</v>
      </c>
      <c r="D205" s="307">
        <v>1.2</v>
      </c>
      <c r="E205" s="307">
        <v>2.1800000000000002</v>
      </c>
      <c r="F205" s="305">
        <v>3.18</v>
      </c>
      <c r="G205" s="473"/>
      <c r="H205" s="5"/>
      <c r="I205" s="6"/>
      <c r="J205" s="6"/>
      <c r="K205" s="5"/>
    </row>
    <row r="206" spans="1:12" ht="13.75" customHeight="1" x14ac:dyDescent="0.35">
      <c r="B206" s="306" t="s">
        <v>544</v>
      </c>
      <c r="C206" s="592">
        <v>1.7</v>
      </c>
      <c r="D206" s="307">
        <v>1.1000000000000001</v>
      </c>
      <c r="E206" s="307">
        <v>0.64</v>
      </c>
      <c r="F206" s="305">
        <v>0.42</v>
      </c>
      <c r="G206" s="473"/>
      <c r="H206" s="6"/>
      <c r="I206" s="6"/>
      <c r="J206" s="6"/>
      <c r="K206" s="5"/>
    </row>
    <row r="207" spans="1:12" ht="13.75" customHeight="1" x14ac:dyDescent="0.35">
      <c r="B207" s="338" t="s">
        <v>545</v>
      </c>
      <c r="C207" s="591">
        <v>1.7</v>
      </c>
      <c r="D207" s="336">
        <v>2.34</v>
      </c>
      <c r="E207" s="336">
        <v>2.82</v>
      </c>
      <c r="F207" s="337">
        <v>3.6</v>
      </c>
      <c r="G207" s="6"/>
      <c r="H207" s="304"/>
      <c r="I207" s="6"/>
      <c r="J207" s="6"/>
      <c r="K207" s="5"/>
    </row>
    <row r="208" spans="1:12" s="12" customFormat="1" ht="6" customHeight="1" x14ac:dyDescent="0.35">
      <c r="A208" s="1"/>
      <c r="B208" s="20"/>
      <c r="C208" s="38"/>
      <c r="D208" s="38"/>
      <c r="E208" s="38"/>
      <c r="F208" s="38"/>
      <c r="G208" s="38"/>
      <c r="H208" s="81"/>
      <c r="I208" s="81"/>
      <c r="J208" s="81"/>
      <c r="K208" s="27"/>
      <c r="L208" s="28"/>
    </row>
    <row r="209" spans="2:11" ht="25.5" customHeight="1" x14ac:dyDescent="0.35">
      <c r="B209" s="754" t="s">
        <v>546</v>
      </c>
      <c r="C209" s="754"/>
      <c r="D209" s="754"/>
      <c r="E209" s="754"/>
      <c r="F209" s="754"/>
      <c r="G209" s="473"/>
      <c r="H209" s="5"/>
      <c r="I209" s="6"/>
      <c r="J209" s="6"/>
      <c r="K209" s="5"/>
    </row>
    <row r="210" spans="2:11" ht="13.75" customHeight="1" x14ac:dyDescent="0.35">
      <c r="B210" s="302"/>
      <c r="C210" s="303"/>
      <c r="D210" s="303"/>
      <c r="E210" s="303"/>
      <c r="F210" s="303"/>
      <c r="G210" s="473"/>
      <c r="H210" s="5"/>
      <c r="I210" s="6"/>
      <c r="J210" s="6"/>
      <c r="K210" s="5"/>
    </row>
    <row r="211" spans="2:11" ht="13.75" customHeight="1" x14ac:dyDescent="0.35">
      <c r="B211" s="208"/>
      <c r="C211" s="209"/>
      <c r="D211" s="209"/>
      <c r="E211" s="209"/>
      <c r="F211" s="209"/>
      <c r="G211" s="473"/>
      <c r="H211" s="5"/>
      <c r="I211" s="6"/>
      <c r="J211" s="6"/>
      <c r="K211" s="5"/>
    </row>
    <row r="212" spans="2:11" ht="0" hidden="1" customHeight="1" x14ac:dyDescent="0.35">
      <c r="B212" s="11"/>
      <c r="C212" s="11"/>
      <c r="D212" s="11"/>
      <c r="E212" s="11"/>
      <c r="F212" s="11"/>
      <c r="G212" s="11"/>
      <c r="H212" s="11"/>
      <c r="I212" s="6"/>
      <c r="J212" s="6"/>
      <c r="K212" s="6"/>
    </row>
    <row r="213" spans="2:11" ht="0" hidden="1" customHeight="1" x14ac:dyDescent="0.35">
      <c r="B213" s="11"/>
      <c r="C213" s="11"/>
      <c r="D213" s="11"/>
      <c r="E213" s="11"/>
      <c r="F213" s="11"/>
      <c r="G213" s="11"/>
      <c r="H213" s="11"/>
      <c r="I213" s="6"/>
      <c r="J213" s="6"/>
      <c r="K213" s="6"/>
    </row>
    <row r="214" spans="2:11" ht="0" hidden="1" customHeight="1" x14ac:dyDescent="0.35">
      <c r="B214" s="14" t="s">
        <v>547</v>
      </c>
      <c r="C214"/>
      <c r="D214"/>
      <c r="E214"/>
      <c r="F214"/>
      <c r="G214"/>
      <c r="H214" s="6"/>
      <c r="I214" s="6"/>
      <c r="J214" s="6"/>
      <c r="K214" s="6"/>
    </row>
    <row r="215" spans="2:11" ht="0" hidden="1" customHeight="1" x14ac:dyDescent="0.35">
      <c r="B215" s="15" t="s">
        <v>548</v>
      </c>
      <c r="C215"/>
      <c r="D215"/>
      <c r="E215"/>
      <c r="F215"/>
      <c r="G215"/>
      <c r="H215" s="6"/>
      <c r="I215" s="6"/>
      <c r="J215" s="6"/>
      <c r="K215" s="6"/>
    </row>
    <row r="216" spans="2:11" ht="0" hidden="1" customHeight="1" x14ac:dyDescent="0.35">
      <c r="B216" s="16" t="s">
        <v>549</v>
      </c>
      <c r="C216"/>
      <c r="D216"/>
      <c r="E216"/>
      <c r="F216"/>
      <c r="G216"/>
      <c r="H216" s="6"/>
      <c r="I216" s="6"/>
      <c r="J216" s="6"/>
      <c r="K216" s="6"/>
    </row>
    <row r="217" spans="2:11" ht="0" hidden="1" customHeight="1" x14ac:dyDescent="0.35">
      <c r="B217" s="17" t="s">
        <v>550</v>
      </c>
      <c r="C217"/>
      <c r="D217"/>
      <c r="E217"/>
      <c r="F217"/>
      <c r="G217"/>
      <c r="H217" s="6"/>
      <c r="I217" s="6"/>
      <c r="J217" s="6"/>
      <c r="K217" s="6"/>
    </row>
    <row r="218" spans="2:11" ht="0" hidden="1" customHeight="1" x14ac:dyDescent="0.35">
      <c r="B218" s="16" t="s">
        <v>551</v>
      </c>
      <c r="C218"/>
      <c r="D218"/>
      <c r="E218"/>
      <c r="F218"/>
      <c r="G218"/>
      <c r="H218" s="6"/>
      <c r="I218" s="6"/>
      <c r="J218" s="6"/>
      <c r="K218" s="6"/>
    </row>
    <row r="219" spans="2:11" ht="0" hidden="1" customHeight="1" x14ac:dyDescent="0.35">
      <c r="B219" s="16" t="s">
        <v>552</v>
      </c>
      <c r="C219"/>
      <c r="D219"/>
      <c r="E219"/>
      <c r="F219"/>
      <c r="G219"/>
      <c r="H219" s="6"/>
      <c r="I219" s="6"/>
      <c r="J219" s="6"/>
      <c r="K219" s="6"/>
    </row>
    <row r="220" spans="2:11" ht="0" hidden="1" customHeight="1" x14ac:dyDescent="0.35">
      <c r="B220" s="16" t="s">
        <v>553</v>
      </c>
      <c r="C220"/>
      <c r="D220"/>
      <c r="E220"/>
      <c r="F220"/>
      <c r="G220"/>
      <c r="H220" s="6"/>
      <c r="I220" s="6"/>
      <c r="J220" s="6"/>
      <c r="K220" s="6"/>
    </row>
    <row r="221" spans="2:11" ht="0" hidden="1" customHeight="1" x14ac:dyDescent="0.35">
      <c r="C221" s="6"/>
      <c r="D221" s="6"/>
      <c r="E221" s="6"/>
      <c r="F221" s="6"/>
      <c r="G221" s="6"/>
      <c r="H221" s="6"/>
      <c r="I221" s="6"/>
      <c r="J221" s="6"/>
      <c r="K221" s="6"/>
    </row>
    <row r="222" spans="2:11" ht="0" hidden="1" customHeight="1" x14ac:dyDescent="0.35">
      <c r="C222" s="6"/>
      <c r="D222" s="6"/>
      <c r="E222" s="6"/>
      <c r="F222" s="6"/>
      <c r="G222" s="6"/>
      <c r="H222" s="6"/>
      <c r="I222" s="6"/>
      <c r="J222" s="6"/>
      <c r="K222" s="6"/>
    </row>
    <row r="223" spans="2:11" ht="0" hidden="1" customHeight="1" x14ac:dyDescent="0.35">
      <c r="C223" s="6"/>
      <c r="D223" s="6"/>
      <c r="E223" s="6"/>
      <c r="F223" s="6"/>
      <c r="G223" s="6"/>
      <c r="H223" s="6"/>
      <c r="I223" s="6"/>
      <c r="J223" s="6"/>
      <c r="K223" s="6"/>
    </row>
    <row r="224" spans="2:11" ht="0" hidden="1" customHeight="1" x14ac:dyDescent="0.35">
      <c r="C224" s="6"/>
      <c r="D224" s="6"/>
      <c r="E224" s="6"/>
      <c r="F224" s="6"/>
      <c r="G224" s="6"/>
      <c r="H224" s="6"/>
      <c r="I224" s="6"/>
      <c r="J224" s="6"/>
      <c r="K224" s="6"/>
    </row>
    <row r="225" spans="3:11" ht="0" hidden="1" customHeight="1" x14ac:dyDescent="0.35">
      <c r="C225" s="6"/>
      <c r="D225" s="6"/>
      <c r="E225" s="6"/>
      <c r="F225" s="6"/>
      <c r="G225" s="6"/>
      <c r="H225" s="6"/>
      <c r="I225" s="6"/>
      <c r="J225" s="6"/>
      <c r="K225" s="6"/>
    </row>
    <row r="226" spans="3:11" ht="0" hidden="1" customHeight="1" x14ac:dyDescent="0.35">
      <c r="C226" s="6"/>
      <c r="D226" s="6"/>
      <c r="E226" s="6"/>
      <c r="F226" s="6"/>
      <c r="G226" s="6"/>
      <c r="H226" s="6"/>
      <c r="I226" s="6"/>
      <c r="J226" s="6"/>
      <c r="K226" s="6"/>
    </row>
    <row r="227" spans="3:11" ht="0" hidden="1" customHeight="1" x14ac:dyDescent="0.35">
      <c r="C227" s="6"/>
      <c r="D227" s="6"/>
      <c r="E227" s="6"/>
      <c r="F227" s="6"/>
      <c r="G227" s="6"/>
      <c r="H227" s="6"/>
      <c r="I227" s="6"/>
      <c r="J227" s="6"/>
      <c r="K227" s="6"/>
    </row>
    <row r="228" spans="3:11" ht="0" hidden="1" customHeight="1" x14ac:dyDescent="0.35">
      <c r="C228" s="6"/>
      <c r="D228" s="6"/>
      <c r="E228" s="6"/>
      <c r="F228" s="6"/>
      <c r="G228" s="6"/>
      <c r="H228" s="6"/>
      <c r="I228" s="6"/>
      <c r="J228" s="6"/>
      <c r="K228" s="6"/>
    </row>
    <row r="229" spans="3:11" ht="0" hidden="1" customHeight="1" x14ac:dyDescent="0.35">
      <c r="C229" s="6"/>
      <c r="D229" s="6"/>
      <c r="E229" s="6"/>
      <c r="F229" s="6"/>
      <c r="G229" s="6"/>
      <c r="H229" s="6"/>
      <c r="I229" s="6"/>
      <c r="J229" s="6"/>
      <c r="K229" s="6"/>
    </row>
    <row r="230" spans="3:11" ht="0" hidden="1" customHeight="1" x14ac:dyDescent="0.35">
      <c r="C230" s="6"/>
      <c r="D230" s="6"/>
      <c r="E230" s="6"/>
      <c r="F230" s="6"/>
      <c r="G230" s="6"/>
      <c r="H230" s="6"/>
      <c r="I230" s="6"/>
      <c r="J230" s="6"/>
      <c r="K230" s="6"/>
    </row>
    <row r="231" spans="3:11" ht="0" hidden="1" customHeight="1" x14ac:dyDescent="0.35">
      <c r="C231" s="6"/>
      <c r="D231" s="6"/>
      <c r="E231" s="6"/>
      <c r="F231" s="6"/>
      <c r="G231" s="6"/>
      <c r="H231" s="6"/>
      <c r="I231" s="6"/>
      <c r="J231" s="6"/>
      <c r="K231" s="6"/>
    </row>
    <row r="232" spans="3:11" ht="0" hidden="1" customHeight="1" x14ac:dyDescent="0.35">
      <c r="C232" s="6"/>
      <c r="D232" s="6"/>
      <c r="E232" s="6"/>
      <c r="F232" s="6"/>
      <c r="G232" s="6"/>
      <c r="H232" s="6"/>
      <c r="I232" s="6"/>
      <c r="J232" s="6"/>
      <c r="K232" s="6"/>
    </row>
    <row r="233" spans="3:11" ht="0" hidden="1" customHeight="1" x14ac:dyDescent="0.35">
      <c r="C233" s="6"/>
      <c r="D233" s="6"/>
      <c r="E233" s="6"/>
      <c r="F233" s="6"/>
      <c r="G233" s="6"/>
      <c r="H233" s="6"/>
      <c r="I233" s="6"/>
      <c r="J233" s="6"/>
      <c r="K233" s="6"/>
    </row>
    <row r="234" spans="3:11" ht="0" hidden="1" customHeight="1" x14ac:dyDescent="0.35">
      <c r="C234" s="6"/>
      <c r="D234" s="6"/>
      <c r="E234" s="6"/>
      <c r="F234" s="6"/>
      <c r="G234" s="6"/>
      <c r="H234" s="6"/>
      <c r="I234" s="6"/>
      <c r="J234" s="6"/>
      <c r="K234" s="6"/>
    </row>
    <row r="235" spans="3:11" ht="0" hidden="1" customHeight="1" x14ac:dyDescent="0.35">
      <c r="C235" s="6"/>
      <c r="D235" s="6"/>
      <c r="E235" s="6"/>
      <c r="F235" s="6"/>
      <c r="G235" s="6"/>
      <c r="H235" s="6"/>
      <c r="I235" s="6"/>
      <c r="J235" s="6"/>
      <c r="K235" s="6"/>
    </row>
    <row r="236" spans="3:11" ht="0" hidden="1" customHeight="1" x14ac:dyDescent="0.35">
      <c r="C236" s="6"/>
      <c r="D236" s="6"/>
      <c r="E236" s="6"/>
      <c r="F236" s="6"/>
      <c r="G236" s="6"/>
      <c r="H236" s="6"/>
      <c r="I236" s="6"/>
      <c r="J236" s="6"/>
      <c r="K236" s="6"/>
    </row>
    <row r="237" spans="3:11" ht="0" hidden="1" customHeight="1" x14ac:dyDescent="0.35">
      <c r="C237" s="6"/>
      <c r="D237" s="6"/>
      <c r="E237" s="6"/>
      <c r="F237" s="6"/>
      <c r="G237" s="6"/>
      <c r="H237" s="6"/>
      <c r="I237" s="6"/>
      <c r="J237" s="6"/>
      <c r="K237" s="6"/>
    </row>
    <row r="238" spans="3:11" ht="0" hidden="1" customHeight="1" x14ac:dyDescent="0.35">
      <c r="C238" s="6"/>
      <c r="D238" s="6"/>
      <c r="E238" s="6"/>
      <c r="F238" s="6"/>
      <c r="G238" s="6"/>
      <c r="H238" s="6"/>
      <c r="I238" s="6"/>
      <c r="J238" s="6"/>
      <c r="K238" s="6"/>
    </row>
    <row r="239" spans="3:11" ht="0" hidden="1" customHeight="1" x14ac:dyDescent="0.35">
      <c r="C239" s="6"/>
      <c r="D239" s="6"/>
      <c r="E239" s="6"/>
      <c r="F239" s="6"/>
      <c r="G239" s="6"/>
      <c r="H239" s="6"/>
      <c r="I239" s="6"/>
      <c r="J239" s="6"/>
      <c r="K239" s="6"/>
    </row>
    <row r="240" spans="3:11" ht="0" hidden="1" customHeight="1" x14ac:dyDescent="0.35">
      <c r="C240" s="6"/>
      <c r="D240" s="6"/>
      <c r="E240" s="6"/>
      <c r="F240" s="6"/>
      <c r="G240" s="6"/>
      <c r="H240" s="6"/>
      <c r="I240" s="6"/>
      <c r="J240" s="6"/>
      <c r="K240" s="6"/>
    </row>
    <row r="241" spans="3:11" ht="0" hidden="1" customHeight="1" x14ac:dyDescent="0.35">
      <c r="C241" s="6"/>
      <c r="D241" s="6"/>
      <c r="E241" s="6"/>
      <c r="F241" s="6"/>
      <c r="G241" s="6"/>
      <c r="H241" s="6"/>
      <c r="I241" s="6"/>
      <c r="J241" s="6"/>
      <c r="K241" s="6"/>
    </row>
    <row r="242" spans="3:11" ht="0" hidden="1" customHeight="1" x14ac:dyDescent="0.35">
      <c r="C242" s="6"/>
      <c r="D242" s="6"/>
      <c r="E242" s="6"/>
      <c r="F242" s="6"/>
      <c r="G242" s="6"/>
      <c r="H242" s="6"/>
      <c r="I242" s="6"/>
      <c r="J242" s="6"/>
      <c r="K242" s="6"/>
    </row>
    <row r="243" spans="3:11" ht="0" hidden="1" customHeight="1" x14ac:dyDescent="0.35">
      <c r="C243" s="6"/>
      <c r="D243" s="6"/>
      <c r="E243" s="6"/>
      <c r="F243" s="6"/>
      <c r="G243" s="6"/>
      <c r="H243" s="6"/>
      <c r="I243" s="6"/>
      <c r="J243" s="6"/>
      <c r="K243" s="6"/>
    </row>
    <row r="244" spans="3:11" ht="0" hidden="1" customHeight="1" x14ac:dyDescent="0.35">
      <c r="C244" s="6"/>
      <c r="D244" s="6"/>
      <c r="E244" s="6"/>
      <c r="F244" s="6"/>
      <c r="G244" s="6"/>
      <c r="H244" s="6"/>
      <c r="I244" s="6"/>
      <c r="J244" s="6"/>
      <c r="K244" s="6"/>
    </row>
    <row r="245" spans="3:11" ht="0" hidden="1" customHeight="1" x14ac:dyDescent="0.35">
      <c r="C245" s="6"/>
      <c r="D245" s="6"/>
      <c r="E245" s="6"/>
      <c r="F245" s="6"/>
      <c r="G245" s="6"/>
      <c r="H245" s="6"/>
      <c r="I245" s="6"/>
      <c r="J245" s="6"/>
      <c r="K245" s="6"/>
    </row>
    <row r="246" spans="3:11" ht="0" hidden="1" customHeight="1" x14ac:dyDescent="0.35">
      <c r="C246" s="6"/>
      <c r="D246" s="6"/>
      <c r="E246" s="6"/>
      <c r="F246" s="6"/>
      <c r="G246" s="6"/>
      <c r="H246" s="6"/>
      <c r="I246" s="6"/>
      <c r="J246" s="6"/>
      <c r="K246" s="6"/>
    </row>
    <row r="247" spans="3:11" ht="0" hidden="1" customHeight="1" x14ac:dyDescent="0.35">
      <c r="C247" s="6"/>
      <c r="D247" s="6"/>
      <c r="E247" s="6"/>
      <c r="F247" s="6"/>
      <c r="G247" s="6"/>
      <c r="H247" s="6"/>
      <c r="I247" s="6"/>
      <c r="J247" s="6"/>
      <c r="K247" s="6"/>
    </row>
    <row r="248" spans="3:11" ht="0" hidden="1" customHeight="1" x14ac:dyDescent="0.35">
      <c r="C248" s="6"/>
      <c r="D248" s="6"/>
      <c r="E248" s="6"/>
      <c r="F248" s="6"/>
      <c r="G248" s="6"/>
      <c r="H248" s="6"/>
      <c r="I248" s="6"/>
      <c r="J248" s="6"/>
      <c r="K248" s="6"/>
    </row>
    <row r="249" spans="3:11" ht="0" hidden="1" customHeight="1" x14ac:dyDescent="0.35">
      <c r="C249" s="6"/>
      <c r="D249" s="6"/>
      <c r="E249" s="6"/>
      <c r="F249" s="6"/>
      <c r="G249" s="6"/>
      <c r="H249" s="6"/>
      <c r="I249" s="6"/>
      <c r="J249" s="6"/>
      <c r="K249" s="6"/>
    </row>
    <row r="250" spans="3:11" ht="0" hidden="1" customHeight="1" x14ac:dyDescent="0.35">
      <c r="C250" s="6"/>
      <c r="D250" s="6"/>
      <c r="E250" s="6"/>
      <c r="F250" s="6"/>
      <c r="G250" s="6"/>
      <c r="H250" s="6"/>
      <c r="I250" s="6"/>
      <c r="J250" s="6"/>
      <c r="K250" s="6"/>
    </row>
    <row r="251" spans="3:11" ht="0" hidden="1" customHeight="1" x14ac:dyDescent="0.35">
      <c r="C251" s="6"/>
      <c r="D251" s="6"/>
      <c r="E251" s="6"/>
      <c r="F251" s="6"/>
      <c r="G251" s="6"/>
      <c r="H251" s="6"/>
      <c r="I251" s="6"/>
      <c r="J251" s="6"/>
      <c r="K251" s="6"/>
    </row>
    <row r="252" spans="3:11" ht="0" hidden="1" customHeight="1" x14ac:dyDescent="0.35">
      <c r="C252" s="6"/>
      <c r="D252" s="6"/>
      <c r="E252" s="6"/>
      <c r="F252" s="6"/>
      <c r="G252" s="6"/>
      <c r="H252" s="6"/>
      <c r="I252" s="6"/>
      <c r="J252" s="6"/>
      <c r="K252" s="6"/>
    </row>
    <row r="253" spans="3:11" ht="0" hidden="1" customHeight="1" x14ac:dyDescent="0.35">
      <c r="C253" s="6"/>
      <c r="D253" s="6"/>
      <c r="E253" s="6"/>
      <c r="F253" s="6"/>
      <c r="G253" s="6"/>
      <c r="H253" s="6"/>
      <c r="I253" s="6"/>
      <c r="J253" s="6"/>
      <c r="K253" s="6"/>
    </row>
    <row r="254" spans="3:11" ht="0" hidden="1" customHeight="1" x14ac:dyDescent="0.35">
      <c r="C254" s="6"/>
      <c r="D254" s="6"/>
      <c r="E254" s="6"/>
      <c r="F254" s="6"/>
      <c r="G254" s="6"/>
      <c r="H254" s="6"/>
      <c r="I254" s="6"/>
      <c r="J254" s="6"/>
      <c r="K254" s="6"/>
    </row>
    <row r="255" spans="3:11" ht="0" hidden="1" customHeight="1" x14ac:dyDescent="0.35">
      <c r="C255" s="6"/>
      <c r="D255" s="6"/>
      <c r="E255" s="6"/>
      <c r="F255" s="6"/>
      <c r="G255" s="6"/>
      <c r="H255" s="6"/>
      <c r="I255" s="6"/>
      <c r="J255" s="6"/>
      <c r="K255" s="6"/>
    </row>
    <row r="256" spans="3:11" ht="0" hidden="1" customHeight="1" x14ac:dyDescent="0.35">
      <c r="C256" s="6"/>
      <c r="D256" s="6"/>
      <c r="E256" s="6"/>
      <c r="F256" s="6"/>
      <c r="G256" s="6"/>
      <c r="H256" s="6"/>
      <c r="I256" s="6"/>
      <c r="J256" s="6"/>
      <c r="K256" s="6"/>
    </row>
    <row r="257" spans="3:11" ht="0" hidden="1" customHeight="1" x14ac:dyDescent="0.35">
      <c r="C257" s="6"/>
      <c r="D257" s="6"/>
      <c r="E257" s="6"/>
      <c r="F257" s="6"/>
      <c r="G257" s="6"/>
      <c r="H257" s="6"/>
      <c r="I257" s="6"/>
      <c r="J257" s="6"/>
      <c r="K257" s="6"/>
    </row>
    <row r="258" spans="3:11" ht="0" hidden="1" customHeight="1" x14ac:dyDescent="0.35">
      <c r="C258" s="6"/>
      <c r="D258" s="6"/>
      <c r="E258" s="6"/>
      <c r="F258" s="6"/>
      <c r="G258" s="6"/>
      <c r="H258" s="6"/>
      <c r="I258" s="6"/>
      <c r="J258" s="6"/>
      <c r="K258" s="6"/>
    </row>
    <row r="259" spans="3:11" ht="0" hidden="1" customHeight="1" x14ac:dyDescent="0.35">
      <c r="C259" s="6"/>
      <c r="D259" s="6"/>
      <c r="E259" s="6"/>
      <c r="F259" s="6"/>
      <c r="G259" s="6"/>
      <c r="H259" s="6"/>
      <c r="I259" s="6"/>
      <c r="J259" s="6"/>
      <c r="K259" s="6"/>
    </row>
    <row r="260" spans="3:11" ht="0" hidden="1" customHeight="1" x14ac:dyDescent="0.35">
      <c r="C260" s="6"/>
      <c r="D260" s="6"/>
      <c r="E260" s="6"/>
      <c r="F260" s="6"/>
      <c r="G260" s="6"/>
      <c r="H260" s="6"/>
      <c r="I260" s="6"/>
      <c r="J260" s="6"/>
      <c r="K260" s="6"/>
    </row>
    <row r="261" spans="3:11" ht="0" hidden="1" customHeight="1" x14ac:dyDescent="0.35">
      <c r="C261" s="6"/>
      <c r="D261" s="6"/>
      <c r="E261" s="6"/>
      <c r="F261" s="6"/>
      <c r="G261" s="6"/>
      <c r="H261" s="6"/>
      <c r="I261" s="6"/>
      <c r="J261" s="6"/>
      <c r="K261" s="6"/>
    </row>
    <row r="262" spans="3:11" ht="0" hidden="1" customHeight="1" x14ac:dyDescent="0.35">
      <c r="C262" s="6"/>
      <c r="D262" s="6"/>
      <c r="E262" s="6"/>
      <c r="F262" s="6"/>
      <c r="G262" s="6"/>
      <c r="H262" s="6"/>
      <c r="I262" s="6"/>
      <c r="J262" s="6"/>
      <c r="K262" s="6"/>
    </row>
    <row r="263" spans="3:11" ht="0" hidden="1" customHeight="1" x14ac:dyDescent="0.35">
      <c r="C263" s="6"/>
      <c r="D263" s="6"/>
      <c r="E263" s="6"/>
      <c r="F263" s="6"/>
      <c r="G263" s="6"/>
      <c r="H263" s="6"/>
      <c r="I263" s="6"/>
      <c r="J263" s="6"/>
      <c r="K263" s="6"/>
    </row>
    <row r="264" spans="3:11" ht="0" hidden="1" customHeight="1" x14ac:dyDescent="0.35">
      <c r="C264" s="6"/>
      <c r="D264" s="6"/>
      <c r="E264" s="6"/>
      <c r="F264" s="6"/>
      <c r="G264" s="6"/>
      <c r="H264" s="6"/>
      <c r="I264" s="6"/>
      <c r="J264" s="6"/>
      <c r="K264" s="6"/>
    </row>
    <row r="265" spans="3:11" ht="0" hidden="1" customHeight="1" x14ac:dyDescent="0.35">
      <c r="C265" s="6"/>
      <c r="D265" s="6"/>
      <c r="E265" s="6"/>
      <c r="F265" s="6"/>
      <c r="G265" s="6"/>
      <c r="H265" s="6"/>
      <c r="I265" s="6"/>
      <c r="J265" s="6"/>
      <c r="K265" s="6"/>
    </row>
    <row r="266" spans="3:11" ht="0" hidden="1" customHeight="1" x14ac:dyDescent="0.35">
      <c r="C266" s="6"/>
      <c r="D266" s="6"/>
      <c r="E266" s="6"/>
      <c r="F266" s="6"/>
      <c r="G266" s="6"/>
      <c r="H266" s="6"/>
      <c r="I266" s="6"/>
      <c r="J266" s="6"/>
      <c r="K266" s="6"/>
    </row>
    <row r="267" spans="3:11" ht="0" hidden="1" customHeight="1" x14ac:dyDescent="0.35">
      <c r="C267" s="6"/>
      <c r="D267" s="6"/>
      <c r="E267" s="6"/>
      <c r="F267" s="6"/>
      <c r="G267" s="6"/>
      <c r="H267" s="6"/>
      <c r="I267" s="6"/>
      <c r="J267" s="6"/>
      <c r="K267" s="6"/>
    </row>
    <row r="268" spans="3:11" ht="0" hidden="1" customHeight="1" x14ac:dyDescent="0.35">
      <c r="C268" s="6"/>
      <c r="D268" s="6"/>
      <c r="E268" s="6"/>
      <c r="F268" s="6"/>
      <c r="G268" s="6"/>
      <c r="H268" s="6"/>
      <c r="I268" s="6"/>
      <c r="J268" s="6"/>
      <c r="K268" s="6"/>
    </row>
    <row r="269" spans="3:11" ht="0" hidden="1" customHeight="1" x14ac:dyDescent="0.35">
      <c r="C269" s="6"/>
      <c r="D269" s="6"/>
      <c r="E269" s="6"/>
      <c r="F269" s="6"/>
      <c r="G269" s="6"/>
      <c r="H269" s="6"/>
      <c r="I269" s="6"/>
      <c r="J269" s="6"/>
      <c r="K269" s="6"/>
    </row>
    <row r="270" spans="3:11" ht="0" hidden="1" customHeight="1" x14ac:dyDescent="0.35">
      <c r="C270" s="6"/>
      <c r="D270" s="6"/>
      <c r="E270" s="6"/>
      <c r="F270" s="6"/>
      <c r="G270" s="6"/>
      <c r="H270" s="6"/>
      <c r="I270" s="6"/>
      <c r="J270" s="6"/>
      <c r="K270" s="6"/>
    </row>
    <row r="271" spans="3:11" ht="0" hidden="1" customHeight="1" x14ac:dyDescent="0.35">
      <c r="C271" s="6"/>
      <c r="D271" s="6"/>
      <c r="E271" s="6"/>
      <c r="F271" s="6"/>
      <c r="G271" s="6"/>
      <c r="H271" s="6"/>
      <c r="I271" s="6"/>
      <c r="J271" s="6"/>
      <c r="K271" s="6"/>
    </row>
    <row r="272" spans="3:11" ht="0" hidden="1" customHeight="1" x14ac:dyDescent="0.35">
      <c r="C272" s="6"/>
      <c r="D272" s="6"/>
      <c r="E272" s="6"/>
      <c r="F272" s="6"/>
      <c r="G272" s="6"/>
      <c r="H272" s="6"/>
      <c r="I272" s="6"/>
      <c r="J272" s="6"/>
      <c r="K272" s="6"/>
    </row>
    <row r="273" spans="3:11" ht="0" hidden="1" customHeight="1" x14ac:dyDescent="0.35">
      <c r="C273" s="6"/>
      <c r="D273" s="6"/>
      <c r="E273" s="6"/>
      <c r="F273" s="6"/>
      <c r="G273" s="6"/>
      <c r="H273" s="6"/>
      <c r="I273" s="6"/>
      <c r="J273" s="6"/>
      <c r="K273" s="6"/>
    </row>
    <row r="274" spans="3:11" ht="0" hidden="1" customHeight="1" x14ac:dyDescent="0.35">
      <c r="C274" s="6"/>
      <c r="D274" s="6"/>
      <c r="E274" s="6"/>
      <c r="F274" s="6"/>
      <c r="G274" s="6"/>
      <c r="H274" s="6"/>
      <c r="I274" s="6"/>
      <c r="J274" s="6"/>
      <c r="K274" s="6"/>
    </row>
    <row r="275" spans="3:11" ht="0" hidden="1" customHeight="1" x14ac:dyDescent="0.35">
      <c r="C275" s="6"/>
      <c r="D275" s="6"/>
      <c r="E275" s="6"/>
      <c r="F275" s="6"/>
      <c r="G275" s="6"/>
      <c r="H275" s="6"/>
      <c r="I275" s="6"/>
      <c r="J275" s="6"/>
      <c r="K275" s="6"/>
    </row>
    <row r="276" spans="3:11" ht="0" hidden="1" customHeight="1" x14ac:dyDescent="0.35">
      <c r="C276" s="6"/>
      <c r="D276" s="6"/>
      <c r="E276" s="6"/>
      <c r="F276" s="6"/>
      <c r="G276" s="6"/>
      <c r="H276" s="6"/>
      <c r="I276" s="6"/>
      <c r="J276" s="6"/>
      <c r="K276" s="6"/>
    </row>
    <row r="277" spans="3:11" ht="0" hidden="1" customHeight="1" x14ac:dyDescent="0.35">
      <c r="C277" s="6"/>
      <c r="D277" s="6"/>
      <c r="E277" s="6"/>
      <c r="F277" s="6"/>
      <c r="G277" s="6"/>
      <c r="H277" s="6"/>
      <c r="I277" s="6"/>
      <c r="J277" s="6"/>
      <c r="K277" s="6"/>
    </row>
    <row r="278" spans="3:11" ht="0" hidden="1" customHeight="1" x14ac:dyDescent="0.35">
      <c r="C278" s="6"/>
      <c r="D278" s="6"/>
      <c r="E278" s="6"/>
      <c r="F278" s="6"/>
      <c r="G278" s="6"/>
      <c r="H278" s="6"/>
      <c r="I278" s="6"/>
      <c r="J278" s="6"/>
      <c r="K278" s="6"/>
    </row>
    <row r="279" spans="3:11" ht="0" hidden="1" customHeight="1" x14ac:dyDescent="0.35">
      <c r="C279" s="6"/>
      <c r="D279" s="6"/>
      <c r="E279" s="6"/>
      <c r="F279" s="6"/>
      <c r="G279" s="6"/>
      <c r="H279" s="6"/>
      <c r="I279" s="6"/>
      <c r="J279" s="6"/>
      <c r="K279" s="6"/>
    </row>
    <row r="280" spans="3:11" ht="0" hidden="1" customHeight="1" x14ac:dyDescent="0.35">
      <c r="C280" s="6"/>
      <c r="D280" s="6"/>
      <c r="E280" s="6"/>
      <c r="F280" s="6"/>
      <c r="G280" s="6"/>
      <c r="H280" s="6"/>
      <c r="I280" s="6"/>
      <c r="J280" s="6"/>
      <c r="K280" s="6"/>
    </row>
    <row r="281" spans="3:11" ht="0" hidden="1" customHeight="1" x14ac:dyDescent="0.35">
      <c r="C281" s="6"/>
      <c r="D281" s="6"/>
      <c r="E281" s="6"/>
      <c r="F281" s="6"/>
      <c r="G281" s="6"/>
      <c r="H281" s="6"/>
      <c r="I281" s="6"/>
      <c r="J281" s="6"/>
      <c r="K281" s="6"/>
    </row>
    <row r="282" spans="3:11" ht="0" hidden="1" customHeight="1" x14ac:dyDescent="0.35">
      <c r="C282" s="6"/>
      <c r="D282" s="6"/>
      <c r="E282" s="6"/>
      <c r="F282" s="6"/>
      <c r="G282" s="6"/>
      <c r="H282" s="6"/>
      <c r="I282" s="6"/>
      <c r="J282" s="6"/>
      <c r="K282" s="6"/>
    </row>
    <row r="283" spans="3:11" ht="0" hidden="1" customHeight="1" x14ac:dyDescent="0.35">
      <c r="C283" s="6"/>
      <c r="D283" s="6"/>
      <c r="E283" s="6"/>
      <c r="F283" s="6"/>
      <c r="G283" s="6"/>
      <c r="H283" s="6"/>
      <c r="I283" s="6"/>
      <c r="J283" s="6"/>
      <c r="K283" s="6"/>
    </row>
    <row r="284" spans="3:11" ht="0" hidden="1" customHeight="1" x14ac:dyDescent="0.35">
      <c r="C284" s="6"/>
      <c r="D284" s="6"/>
      <c r="E284" s="6"/>
      <c r="F284" s="6"/>
      <c r="G284" s="6"/>
      <c r="H284" s="6"/>
      <c r="I284" s="6"/>
      <c r="J284" s="6"/>
      <c r="K284" s="6"/>
    </row>
    <row r="285" spans="3:11" ht="0" hidden="1" customHeight="1" x14ac:dyDescent="0.35">
      <c r="C285" s="6"/>
      <c r="D285" s="6"/>
      <c r="E285" s="6"/>
      <c r="F285" s="6"/>
      <c r="G285" s="6"/>
      <c r="H285" s="6"/>
      <c r="I285" s="6"/>
      <c r="J285" s="6"/>
      <c r="K285" s="6"/>
    </row>
    <row r="286" spans="3:11" ht="0" hidden="1" customHeight="1" x14ac:dyDescent="0.35">
      <c r="C286" s="6"/>
      <c r="D286" s="6"/>
      <c r="E286" s="6"/>
      <c r="F286" s="6"/>
      <c r="G286" s="6"/>
      <c r="H286" s="6"/>
      <c r="I286" s="6"/>
      <c r="J286" s="6"/>
      <c r="K286" s="6"/>
    </row>
    <row r="287" spans="3:11" ht="0" hidden="1" customHeight="1" x14ac:dyDescent="0.35">
      <c r="C287" s="6"/>
      <c r="D287" s="6"/>
      <c r="E287" s="6"/>
      <c r="F287" s="6"/>
      <c r="G287" s="6"/>
      <c r="H287" s="6"/>
      <c r="I287" s="6"/>
      <c r="J287" s="6"/>
      <c r="K287" s="6"/>
    </row>
    <row r="288" spans="3:11" ht="0" hidden="1" customHeight="1" x14ac:dyDescent="0.35">
      <c r="C288" s="6"/>
      <c r="D288" s="6"/>
      <c r="E288" s="6"/>
      <c r="F288" s="6"/>
      <c r="G288" s="6"/>
      <c r="H288" s="6"/>
      <c r="I288" s="6"/>
      <c r="J288" s="6"/>
      <c r="K288" s="6"/>
    </row>
    <row r="289" spans="3:11" ht="0" hidden="1" customHeight="1" x14ac:dyDescent="0.35">
      <c r="C289" s="6"/>
      <c r="D289" s="6"/>
      <c r="E289" s="6"/>
      <c r="F289" s="6"/>
      <c r="G289" s="6"/>
      <c r="H289" s="6"/>
      <c r="I289" s="6"/>
      <c r="J289" s="6"/>
      <c r="K289" s="6"/>
    </row>
    <row r="290" spans="3:11" ht="0" hidden="1" customHeight="1" x14ac:dyDescent="0.35">
      <c r="C290" s="6"/>
      <c r="D290" s="6"/>
      <c r="E290" s="6"/>
      <c r="F290" s="6"/>
      <c r="G290" s="6"/>
      <c r="H290" s="6"/>
      <c r="I290" s="6"/>
      <c r="J290" s="6"/>
      <c r="K290" s="6"/>
    </row>
    <row r="291" spans="3:11" ht="0" hidden="1" customHeight="1" x14ac:dyDescent="0.35">
      <c r="C291" s="6"/>
      <c r="D291" s="6"/>
      <c r="E291" s="6"/>
      <c r="F291" s="6"/>
      <c r="G291" s="6"/>
      <c r="H291" s="6"/>
      <c r="I291" s="6"/>
      <c r="J291" s="6"/>
      <c r="K291" s="6"/>
    </row>
    <row r="292" spans="3:11" ht="0" hidden="1" customHeight="1" x14ac:dyDescent="0.35">
      <c r="C292" s="6"/>
      <c r="D292" s="6"/>
      <c r="E292" s="6"/>
      <c r="F292" s="6"/>
      <c r="G292" s="6"/>
      <c r="H292" s="6"/>
      <c r="I292" s="6"/>
      <c r="J292" s="6"/>
      <c r="K292" s="6"/>
    </row>
    <row r="293" spans="3:11" ht="0" hidden="1" customHeight="1" x14ac:dyDescent="0.35">
      <c r="C293" s="6"/>
      <c r="D293" s="6"/>
      <c r="E293" s="6"/>
      <c r="F293" s="6"/>
      <c r="G293" s="6"/>
      <c r="H293" s="6"/>
      <c r="I293" s="6"/>
      <c r="J293" s="6"/>
      <c r="K293" s="6"/>
    </row>
    <row r="294" spans="3:11" ht="0" hidden="1" customHeight="1" x14ac:dyDescent="0.35">
      <c r="C294" s="6"/>
      <c r="D294" s="6"/>
      <c r="E294" s="6"/>
      <c r="F294" s="6"/>
      <c r="G294" s="6"/>
      <c r="H294" s="6"/>
      <c r="I294" s="6"/>
      <c r="J294" s="6"/>
      <c r="K294" s="6"/>
    </row>
    <row r="295" spans="3:11" ht="0" hidden="1" customHeight="1" x14ac:dyDescent="0.35">
      <c r="C295" s="6"/>
      <c r="D295" s="6"/>
      <c r="E295" s="6"/>
      <c r="F295" s="6"/>
      <c r="G295" s="6"/>
      <c r="H295" s="6"/>
      <c r="I295" s="6"/>
      <c r="J295" s="6"/>
      <c r="K295" s="6"/>
    </row>
    <row r="296" spans="3:11" ht="0" hidden="1" customHeight="1" x14ac:dyDescent="0.35">
      <c r="C296" s="6"/>
      <c r="D296" s="6"/>
      <c r="E296" s="6"/>
      <c r="F296" s="6"/>
      <c r="G296" s="6"/>
      <c r="H296" s="6"/>
      <c r="I296" s="6"/>
      <c r="J296" s="6"/>
      <c r="K296" s="6"/>
    </row>
    <row r="297" spans="3:11" ht="0" hidden="1" customHeight="1" x14ac:dyDescent="0.35">
      <c r="C297" s="6"/>
      <c r="D297" s="6"/>
      <c r="E297" s="6"/>
      <c r="F297" s="6"/>
      <c r="G297" s="6"/>
      <c r="H297" s="6"/>
      <c r="I297" s="6"/>
      <c r="J297" s="6"/>
      <c r="K297" s="6"/>
    </row>
    <row r="298" spans="3:11" ht="0" hidden="1" customHeight="1" x14ac:dyDescent="0.35">
      <c r="C298" s="6"/>
      <c r="D298" s="6"/>
      <c r="E298" s="6"/>
      <c r="F298" s="6"/>
      <c r="G298" s="6"/>
      <c r="H298" s="6"/>
      <c r="I298" s="6"/>
      <c r="J298" s="6"/>
      <c r="K298" s="6"/>
    </row>
    <row r="299" spans="3:11" ht="0" hidden="1" customHeight="1" x14ac:dyDescent="0.35">
      <c r="C299" s="6"/>
      <c r="D299" s="6"/>
      <c r="E299" s="6"/>
      <c r="F299" s="6"/>
      <c r="G299" s="6"/>
      <c r="H299" s="6"/>
      <c r="I299" s="6"/>
      <c r="J299" s="6"/>
      <c r="K299" s="6"/>
    </row>
    <row r="300" spans="3:11" ht="0" hidden="1" customHeight="1" x14ac:dyDescent="0.35">
      <c r="C300" s="6"/>
      <c r="D300" s="6"/>
      <c r="E300" s="6"/>
      <c r="F300" s="6"/>
      <c r="G300" s="6"/>
      <c r="H300" s="6"/>
      <c r="I300" s="6"/>
      <c r="J300" s="6"/>
      <c r="K300" s="6"/>
    </row>
    <row r="301" spans="3:11" ht="0" hidden="1" customHeight="1" x14ac:dyDescent="0.35">
      <c r="C301" s="6"/>
      <c r="D301" s="6"/>
      <c r="E301" s="6"/>
      <c r="F301" s="6"/>
      <c r="G301" s="6"/>
      <c r="H301" s="6"/>
      <c r="I301" s="6"/>
      <c r="J301" s="6"/>
      <c r="K301" s="6"/>
    </row>
    <row r="302" spans="3:11" ht="0" hidden="1" customHeight="1" x14ac:dyDescent="0.35">
      <c r="C302" s="6"/>
      <c r="D302" s="6"/>
      <c r="E302" s="6"/>
      <c r="F302" s="6"/>
      <c r="G302" s="6"/>
      <c r="H302" s="6"/>
      <c r="I302" s="6"/>
      <c r="J302" s="6"/>
      <c r="K302" s="6"/>
    </row>
    <row r="303" spans="3:11" ht="0" hidden="1" customHeight="1" x14ac:dyDescent="0.35">
      <c r="C303" s="6"/>
      <c r="D303" s="6"/>
      <c r="E303" s="6"/>
      <c r="F303" s="6"/>
      <c r="G303" s="6"/>
      <c r="H303" s="6"/>
      <c r="I303" s="6"/>
      <c r="J303" s="6"/>
      <c r="K303" s="6"/>
    </row>
    <row r="304" spans="3:11" ht="0" hidden="1" customHeight="1" x14ac:dyDescent="0.35">
      <c r="C304" s="6"/>
      <c r="D304" s="6"/>
      <c r="E304" s="6"/>
      <c r="F304" s="6"/>
      <c r="G304" s="6"/>
      <c r="H304" s="6"/>
      <c r="I304" s="6"/>
      <c r="J304" s="6"/>
      <c r="K304" s="6"/>
    </row>
    <row r="305" spans="3:11" ht="0" hidden="1" customHeight="1" x14ac:dyDescent="0.35">
      <c r="C305" s="6"/>
      <c r="D305" s="6"/>
      <c r="E305" s="6"/>
      <c r="F305" s="6"/>
      <c r="G305" s="6"/>
      <c r="H305" s="6"/>
      <c r="I305" s="6"/>
      <c r="J305" s="6"/>
      <c r="K305" s="6"/>
    </row>
    <row r="306" spans="3:11" ht="0" hidden="1" customHeight="1" x14ac:dyDescent="0.35">
      <c r="C306" s="6"/>
      <c r="D306" s="6"/>
      <c r="E306" s="6"/>
      <c r="F306" s="6"/>
      <c r="G306" s="6"/>
      <c r="H306" s="6"/>
      <c r="I306" s="6"/>
      <c r="J306" s="6"/>
      <c r="K306" s="6"/>
    </row>
    <row r="307" spans="3:11" ht="0" hidden="1" customHeight="1" x14ac:dyDescent="0.35">
      <c r="C307" s="6"/>
      <c r="D307" s="6"/>
      <c r="E307" s="6"/>
      <c r="F307" s="6"/>
      <c r="G307" s="6"/>
      <c r="H307" s="6"/>
      <c r="I307" s="6"/>
      <c r="J307" s="6"/>
      <c r="K307" s="6"/>
    </row>
    <row r="308" spans="3:11" ht="0" hidden="1" customHeight="1" x14ac:dyDescent="0.35">
      <c r="C308" s="6"/>
      <c r="D308" s="6"/>
      <c r="E308" s="6"/>
      <c r="F308" s="6"/>
      <c r="G308" s="6"/>
      <c r="H308" s="6"/>
      <c r="I308" s="6"/>
      <c r="J308" s="6"/>
      <c r="K308" s="6"/>
    </row>
    <row r="309" spans="3:11" ht="0" hidden="1" customHeight="1" x14ac:dyDescent="0.35">
      <c r="C309" s="6"/>
      <c r="D309" s="6"/>
      <c r="E309" s="6"/>
      <c r="F309" s="6"/>
      <c r="G309" s="6"/>
      <c r="H309" s="6"/>
      <c r="I309" s="6"/>
      <c r="J309" s="6"/>
      <c r="K309" s="6"/>
    </row>
    <row r="310" spans="3:11" ht="0" hidden="1" customHeight="1" x14ac:dyDescent="0.35">
      <c r="C310" s="6"/>
      <c r="D310" s="6"/>
      <c r="E310" s="6"/>
      <c r="F310" s="6"/>
      <c r="G310" s="6"/>
      <c r="H310" s="6"/>
      <c r="I310" s="6"/>
      <c r="J310" s="6"/>
      <c r="K310" s="6"/>
    </row>
    <row r="311" spans="3:11" ht="0" hidden="1" customHeight="1" x14ac:dyDescent="0.35">
      <c r="C311" s="6"/>
      <c r="D311" s="6"/>
      <c r="E311" s="6"/>
      <c r="F311" s="6"/>
      <c r="G311" s="6"/>
      <c r="H311" s="6"/>
      <c r="I311" s="6"/>
      <c r="J311" s="6"/>
      <c r="K311" s="6"/>
    </row>
    <row r="312" spans="3:11" ht="0" hidden="1" customHeight="1" x14ac:dyDescent="0.35">
      <c r="C312" s="6"/>
      <c r="D312" s="6"/>
      <c r="E312" s="6"/>
      <c r="F312" s="6"/>
      <c r="G312" s="6"/>
      <c r="H312" s="6"/>
      <c r="I312" s="6"/>
      <c r="J312" s="6"/>
      <c r="K312" s="6"/>
    </row>
    <row r="313" spans="3:11" ht="0" hidden="1" customHeight="1" x14ac:dyDescent="0.35">
      <c r="C313" s="6"/>
      <c r="D313" s="6"/>
      <c r="E313" s="6"/>
      <c r="F313" s="6"/>
      <c r="G313" s="6"/>
      <c r="H313" s="6"/>
      <c r="I313" s="6"/>
      <c r="J313" s="6"/>
      <c r="K313" s="6"/>
    </row>
    <row r="314" spans="3:11" ht="0" hidden="1" customHeight="1" x14ac:dyDescent="0.35">
      <c r="C314" s="6"/>
      <c r="D314" s="6"/>
      <c r="E314" s="6"/>
      <c r="F314" s="6"/>
      <c r="G314" s="6"/>
      <c r="H314" s="6"/>
      <c r="I314" s="6"/>
      <c r="J314" s="6"/>
      <c r="K314" s="6"/>
    </row>
    <row r="315" spans="3:11" ht="0" hidden="1" customHeight="1" x14ac:dyDescent="0.35">
      <c r="C315" s="6"/>
      <c r="D315" s="6"/>
      <c r="E315" s="6"/>
      <c r="F315" s="6"/>
      <c r="G315" s="6"/>
      <c r="H315" s="6"/>
      <c r="I315" s="6"/>
      <c r="J315" s="6"/>
      <c r="K315" s="6"/>
    </row>
    <row r="316" spans="3:11" ht="0" hidden="1" customHeight="1" x14ac:dyDescent="0.35">
      <c r="C316" s="6"/>
      <c r="D316" s="6"/>
      <c r="E316" s="6"/>
      <c r="F316" s="6"/>
      <c r="G316" s="6"/>
      <c r="H316" s="6"/>
      <c r="I316" s="6"/>
      <c r="J316" s="6"/>
      <c r="K316" s="6"/>
    </row>
    <row r="317" spans="3:11" ht="0" hidden="1" customHeight="1" x14ac:dyDescent="0.35">
      <c r="C317" s="6"/>
      <c r="D317" s="6"/>
      <c r="E317" s="6"/>
      <c r="F317" s="6"/>
      <c r="G317" s="6"/>
      <c r="H317" s="6"/>
      <c r="I317" s="6"/>
      <c r="J317" s="6"/>
      <c r="K317" s="6"/>
    </row>
    <row r="318" spans="3:11" ht="0" hidden="1" customHeight="1" x14ac:dyDescent="0.35">
      <c r="C318" s="6"/>
      <c r="D318" s="6"/>
      <c r="E318" s="6"/>
      <c r="F318" s="6"/>
      <c r="G318" s="6"/>
      <c r="H318" s="6"/>
      <c r="I318" s="6"/>
      <c r="J318" s="6"/>
      <c r="K318" s="6"/>
    </row>
    <row r="319" spans="3:11" ht="0" hidden="1" customHeight="1" x14ac:dyDescent="0.35">
      <c r="C319" s="6"/>
      <c r="D319" s="6"/>
      <c r="E319" s="6"/>
      <c r="F319" s="6"/>
      <c r="G319" s="6"/>
      <c r="H319" s="6"/>
      <c r="I319" s="6"/>
      <c r="J319" s="6"/>
      <c r="K319" s="6"/>
    </row>
    <row r="320" spans="3:11" ht="0" hidden="1" customHeight="1" x14ac:dyDescent="0.35">
      <c r="C320" s="6"/>
      <c r="D320" s="6"/>
      <c r="E320" s="6"/>
      <c r="F320" s="6"/>
      <c r="G320" s="6"/>
      <c r="H320" s="6"/>
      <c r="I320" s="6"/>
      <c r="J320" s="6"/>
      <c r="K320" s="6"/>
    </row>
    <row r="321" spans="3:11" ht="0" hidden="1" customHeight="1" x14ac:dyDescent="0.35">
      <c r="C321" s="6"/>
      <c r="D321" s="6"/>
      <c r="E321" s="6"/>
      <c r="F321" s="6"/>
      <c r="G321" s="6"/>
      <c r="H321" s="6"/>
      <c r="I321" s="6"/>
      <c r="J321" s="6"/>
      <c r="K321" s="6"/>
    </row>
    <row r="322" spans="3:11" ht="0" hidden="1" customHeight="1" x14ac:dyDescent="0.35">
      <c r="C322" s="6"/>
      <c r="D322" s="6"/>
      <c r="E322" s="6"/>
      <c r="F322" s="6"/>
      <c r="G322" s="6"/>
      <c r="H322" s="6"/>
      <c r="I322" s="6"/>
      <c r="J322" s="6"/>
      <c r="K322" s="6"/>
    </row>
    <row r="323" spans="3:11" ht="0" hidden="1" customHeight="1" x14ac:dyDescent="0.35">
      <c r="C323" s="6"/>
      <c r="D323" s="6"/>
      <c r="E323" s="6"/>
      <c r="F323" s="6"/>
      <c r="G323" s="6"/>
      <c r="H323" s="6"/>
      <c r="I323" s="6"/>
      <c r="J323" s="6"/>
      <c r="K323" s="6"/>
    </row>
    <row r="324" spans="3:11" ht="0" hidden="1" customHeight="1" x14ac:dyDescent="0.35">
      <c r="C324" s="6"/>
      <c r="D324" s="6"/>
      <c r="E324" s="6"/>
      <c r="F324" s="6"/>
      <c r="G324" s="6"/>
      <c r="H324" s="6"/>
      <c r="I324" s="6"/>
      <c r="J324" s="6"/>
      <c r="K324" s="6"/>
    </row>
    <row r="325" spans="3:11" ht="0" hidden="1" customHeight="1" x14ac:dyDescent="0.35">
      <c r="C325" s="6"/>
      <c r="D325" s="6"/>
      <c r="E325" s="6"/>
      <c r="F325" s="6"/>
      <c r="G325" s="6"/>
      <c r="H325" s="6"/>
      <c r="I325" s="6"/>
      <c r="J325" s="6"/>
      <c r="K325" s="6"/>
    </row>
    <row r="326" spans="3:11" ht="0" hidden="1" customHeight="1" x14ac:dyDescent="0.35">
      <c r="C326" s="6"/>
      <c r="D326" s="6"/>
      <c r="E326" s="6"/>
      <c r="F326" s="6"/>
      <c r="G326" s="6"/>
      <c r="H326" s="6"/>
      <c r="I326" s="6"/>
      <c r="J326" s="6"/>
      <c r="K326" s="6"/>
    </row>
    <row r="327" spans="3:11" ht="0" hidden="1" customHeight="1" x14ac:dyDescent="0.35">
      <c r="C327" s="6"/>
      <c r="D327" s="6"/>
      <c r="E327" s="6"/>
      <c r="F327" s="6"/>
      <c r="G327" s="6"/>
      <c r="H327" s="6"/>
      <c r="I327" s="6"/>
      <c r="J327" s="6"/>
      <c r="K327" s="6"/>
    </row>
    <row r="328" spans="3:11" ht="0" hidden="1" customHeight="1" x14ac:dyDescent="0.35">
      <c r="C328" s="6"/>
      <c r="D328" s="6"/>
      <c r="E328" s="6"/>
      <c r="F328" s="6"/>
      <c r="G328" s="6"/>
      <c r="H328" s="6"/>
      <c r="I328" s="6"/>
      <c r="J328" s="6"/>
      <c r="K328" s="6"/>
    </row>
    <row r="329" spans="3:11" ht="0" hidden="1" customHeight="1" x14ac:dyDescent="0.35">
      <c r="C329" s="6"/>
      <c r="D329" s="6"/>
      <c r="E329" s="6"/>
      <c r="F329" s="6"/>
      <c r="G329" s="6"/>
      <c r="H329" s="6"/>
      <c r="I329" s="6"/>
      <c r="J329" s="6"/>
      <c r="K329" s="6"/>
    </row>
    <row r="330" spans="3:11" ht="0" hidden="1" customHeight="1" x14ac:dyDescent="0.35">
      <c r="C330" s="6"/>
      <c r="D330" s="6"/>
      <c r="E330" s="6"/>
      <c r="F330" s="6"/>
      <c r="G330" s="6"/>
      <c r="H330" s="6"/>
      <c r="I330" s="6"/>
      <c r="J330" s="6"/>
      <c r="K330" s="6"/>
    </row>
    <row r="331" spans="3:11" ht="0" hidden="1" customHeight="1" x14ac:dyDescent="0.35">
      <c r="C331" s="6"/>
      <c r="D331" s="6"/>
      <c r="E331" s="6"/>
      <c r="F331" s="6"/>
      <c r="G331" s="6"/>
      <c r="H331" s="6"/>
      <c r="I331" s="6"/>
      <c r="J331" s="6"/>
      <c r="K331" s="6"/>
    </row>
    <row r="332" spans="3:11" ht="0" hidden="1" customHeight="1" x14ac:dyDescent="0.35">
      <c r="C332" s="6"/>
      <c r="D332" s="6"/>
      <c r="E332" s="6"/>
      <c r="F332" s="6"/>
      <c r="G332" s="6"/>
      <c r="H332" s="6"/>
      <c r="I332" s="6"/>
      <c r="J332" s="6"/>
      <c r="K332" s="6"/>
    </row>
    <row r="333" spans="3:11" ht="0" hidden="1" customHeight="1" x14ac:dyDescent="0.35">
      <c r="C333" s="6"/>
      <c r="D333" s="6"/>
      <c r="E333" s="6"/>
      <c r="F333" s="6"/>
      <c r="G333" s="6"/>
      <c r="H333" s="6"/>
      <c r="I333" s="6"/>
      <c r="J333" s="6"/>
      <c r="K333" s="6"/>
    </row>
    <row r="334" spans="3:11" ht="0" hidden="1" customHeight="1" x14ac:dyDescent="0.35">
      <c r="C334" s="6"/>
      <c r="D334" s="6"/>
      <c r="E334" s="6"/>
      <c r="F334" s="6"/>
      <c r="G334" s="6"/>
      <c r="H334" s="6"/>
      <c r="I334" s="6"/>
      <c r="J334" s="6"/>
      <c r="K334" s="6"/>
    </row>
    <row r="335" spans="3:11" ht="0" hidden="1" customHeight="1" x14ac:dyDescent="0.35">
      <c r="C335" s="6"/>
      <c r="D335" s="6"/>
      <c r="E335" s="6"/>
      <c r="F335" s="6"/>
      <c r="G335" s="6"/>
      <c r="H335" s="6"/>
      <c r="I335" s="6"/>
      <c r="J335" s="6"/>
      <c r="K335" s="6"/>
    </row>
    <row r="336" spans="3:11" ht="0" hidden="1" customHeight="1" x14ac:dyDescent="0.35">
      <c r="C336" s="6"/>
      <c r="D336" s="6"/>
      <c r="E336" s="6"/>
      <c r="F336" s="6"/>
      <c r="G336" s="6"/>
      <c r="H336" s="6"/>
      <c r="I336" s="6"/>
      <c r="J336" s="6"/>
      <c r="K336" s="6"/>
    </row>
    <row r="337" spans="3:11" ht="0" hidden="1" customHeight="1" x14ac:dyDescent="0.35">
      <c r="C337" s="6"/>
      <c r="D337" s="6"/>
      <c r="E337" s="6"/>
      <c r="F337" s="6"/>
      <c r="G337" s="6"/>
      <c r="H337" s="6"/>
      <c r="I337" s="6"/>
      <c r="J337" s="6"/>
      <c r="K337" s="6"/>
    </row>
    <row r="338" spans="3:11" ht="0" hidden="1" customHeight="1" x14ac:dyDescent="0.35">
      <c r="C338" s="6"/>
      <c r="D338" s="6"/>
      <c r="E338" s="6"/>
      <c r="F338" s="6"/>
      <c r="G338" s="6"/>
      <c r="H338" s="6"/>
      <c r="I338" s="6"/>
      <c r="J338" s="6"/>
      <c r="K338" s="6"/>
    </row>
    <row r="339" spans="3:11" ht="0" hidden="1" customHeight="1" x14ac:dyDescent="0.35">
      <c r="C339" s="6"/>
      <c r="D339" s="6"/>
      <c r="E339" s="6"/>
      <c r="F339" s="6"/>
      <c r="G339" s="6"/>
      <c r="H339" s="6"/>
      <c r="I339" s="6"/>
      <c r="J339" s="6"/>
      <c r="K339" s="6"/>
    </row>
    <row r="340" spans="3:11" ht="0" hidden="1" customHeight="1" x14ac:dyDescent="0.35">
      <c r="C340" s="6"/>
      <c r="D340" s="6"/>
      <c r="E340" s="6"/>
      <c r="F340" s="6"/>
      <c r="G340" s="6"/>
      <c r="H340" s="6"/>
      <c r="I340" s="6"/>
      <c r="J340" s="6"/>
      <c r="K340" s="6"/>
    </row>
    <row r="341" spans="3:11" ht="0" hidden="1" customHeight="1" x14ac:dyDescent="0.35">
      <c r="C341" s="6"/>
      <c r="D341" s="6"/>
      <c r="E341" s="6"/>
      <c r="F341" s="6"/>
      <c r="G341" s="6"/>
      <c r="H341" s="6"/>
      <c r="I341" s="6"/>
      <c r="J341" s="6"/>
      <c r="K341" s="6"/>
    </row>
    <row r="342" spans="3:11" ht="0" hidden="1" customHeight="1" x14ac:dyDescent="0.35">
      <c r="C342" s="6"/>
      <c r="D342" s="6"/>
      <c r="E342" s="6"/>
      <c r="F342" s="6"/>
      <c r="G342" s="6"/>
      <c r="H342" s="6"/>
      <c r="I342" s="6"/>
      <c r="J342" s="6"/>
      <c r="K342" s="6"/>
    </row>
    <row r="343" spans="3:11" ht="0" hidden="1" customHeight="1" x14ac:dyDescent="0.35">
      <c r="C343" s="6"/>
      <c r="D343" s="6"/>
      <c r="E343" s="6"/>
      <c r="F343" s="6"/>
      <c r="G343" s="6"/>
      <c r="H343" s="6"/>
      <c r="I343" s="6"/>
      <c r="J343" s="6"/>
      <c r="K343" s="6"/>
    </row>
    <row r="344" spans="3:11" ht="0" hidden="1" customHeight="1" x14ac:dyDescent="0.35">
      <c r="C344" s="6"/>
      <c r="D344" s="6"/>
      <c r="E344" s="6"/>
      <c r="F344" s="6"/>
      <c r="G344" s="6"/>
      <c r="H344" s="6"/>
      <c r="I344" s="6"/>
      <c r="J344" s="6"/>
      <c r="K344" s="6"/>
    </row>
    <row r="345" spans="3:11" ht="0" hidden="1" customHeight="1" x14ac:dyDescent="0.35">
      <c r="C345" s="6"/>
      <c r="D345" s="6"/>
      <c r="E345" s="6"/>
      <c r="F345" s="6"/>
      <c r="G345" s="6"/>
      <c r="H345" s="6"/>
      <c r="I345" s="6"/>
      <c r="J345" s="6"/>
      <c r="K345" s="6"/>
    </row>
    <row r="346" spans="3:11" ht="0" hidden="1" customHeight="1" x14ac:dyDescent="0.35">
      <c r="C346" s="6"/>
      <c r="D346" s="6"/>
      <c r="E346" s="6"/>
      <c r="F346" s="6"/>
      <c r="G346" s="6"/>
      <c r="H346" s="6"/>
      <c r="I346" s="6"/>
      <c r="J346" s="6"/>
      <c r="K346" s="6"/>
    </row>
    <row r="347" spans="3:11" ht="0" hidden="1" customHeight="1" x14ac:dyDescent="0.35">
      <c r="C347" s="6"/>
      <c r="D347" s="6"/>
      <c r="E347" s="6"/>
      <c r="F347" s="6"/>
      <c r="G347" s="6"/>
      <c r="H347" s="6"/>
      <c r="I347" s="6"/>
      <c r="J347" s="6"/>
      <c r="K347" s="6"/>
    </row>
    <row r="348" spans="3:11" ht="0" hidden="1" customHeight="1" x14ac:dyDescent="0.35">
      <c r="C348" s="6"/>
      <c r="D348" s="6"/>
      <c r="E348" s="6"/>
      <c r="F348" s="6"/>
      <c r="G348" s="6"/>
      <c r="H348" s="6"/>
      <c r="I348" s="6"/>
      <c r="J348" s="6"/>
      <c r="K348" s="6"/>
    </row>
    <row r="349" spans="3:11" ht="0" hidden="1" customHeight="1" x14ac:dyDescent="0.35">
      <c r="C349" s="6"/>
      <c r="D349" s="6"/>
      <c r="E349" s="6"/>
      <c r="F349" s="6"/>
      <c r="G349" s="6"/>
      <c r="H349" s="6"/>
      <c r="I349" s="6"/>
      <c r="J349" s="6"/>
      <c r="K349" s="6"/>
    </row>
    <row r="350" spans="3:11" ht="0" hidden="1" customHeight="1" x14ac:dyDescent="0.35">
      <c r="C350" s="6"/>
      <c r="D350" s="6"/>
      <c r="E350" s="6"/>
      <c r="F350" s="6"/>
      <c r="G350" s="6"/>
      <c r="H350" s="6"/>
      <c r="I350" s="6"/>
      <c r="J350" s="6"/>
      <c r="K350" s="6"/>
    </row>
    <row r="351" spans="3:11" ht="0" hidden="1" customHeight="1" x14ac:dyDescent="0.35">
      <c r="C351" s="6"/>
      <c r="D351" s="6"/>
      <c r="E351" s="6"/>
      <c r="F351" s="6"/>
      <c r="G351" s="6"/>
      <c r="H351" s="6"/>
      <c r="I351" s="6"/>
      <c r="J351" s="6"/>
      <c r="K351" s="6"/>
    </row>
    <row r="352" spans="3:11" ht="0" hidden="1" customHeight="1" x14ac:dyDescent="0.35">
      <c r="C352" s="6"/>
      <c r="D352" s="6"/>
      <c r="E352" s="6"/>
      <c r="F352" s="6"/>
      <c r="G352" s="6"/>
      <c r="H352" s="6"/>
      <c r="I352" s="6"/>
      <c r="J352" s="6"/>
      <c r="K352" s="6"/>
    </row>
    <row r="353" spans="3:11" ht="0" hidden="1" customHeight="1" x14ac:dyDescent="0.35">
      <c r="C353" s="6"/>
      <c r="D353" s="6"/>
      <c r="E353" s="6"/>
      <c r="F353" s="6"/>
      <c r="G353" s="6"/>
      <c r="H353" s="6"/>
      <c r="I353" s="6"/>
      <c r="J353" s="6"/>
      <c r="K353" s="6"/>
    </row>
    <row r="354" spans="3:11" ht="0" hidden="1" customHeight="1" x14ac:dyDescent="0.35">
      <c r="C354" s="6"/>
      <c r="D354" s="6"/>
      <c r="E354" s="6"/>
      <c r="F354" s="6"/>
      <c r="G354" s="6"/>
      <c r="H354" s="6"/>
      <c r="I354" s="6"/>
      <c r="J354" s="6"/>
      <c r="K354" s="6"/>
    </row>
    <row r="355" spans="3:11" ht="0" hidden="1" customHeight="1" x14ac:dyDescent="0.35">
      <c r="C355" s="6"/>
      <c r="D355" s="6"/>
      <c r="E355" s="6"/>
      <c r="F355" s="6"/>
      <c r="G355" s="6"/>
      <c r="H355" s="6"/>
      <c r="I355" s="6"/>
      <c r="J355" s="6"/>
      <c r="K355" s="6"/>
    </row>
    <row r="356" spans="3:11" ht="0" hidden="1" customHeight="1" x14ac:dyDescent="0.35">
      <c r="C356" s="6"/>
      <c r="D356" s="6"/>
      <c r="E356" s="6"/>
      <c r="F356" s="6"/>
      <c r="G356" s="6"/>
      <c r="H356" s="6"/>
      <c r="I356" s="6"/>
      <c r="J356" s="6"/>
      <c r="K356" s="6"/>
    </row>
    <row r="357" spans="3:11" ht="0" hidden="1" customHeight="1" x14ac:dyDescent="0.35">
      <c r="C357" s="6"/>
      <c r="D357" s="6"/>
      <c r="E357" s="6"/>
      <c r="F357" s="6"/>
      <c r="G357" s="6"/>
      <c r="H357" s="6"/>
      <c r="I357" s="6"/>
      <c r="J357" s="6"/>
      <c r="K357" s="6"/>
    </row>
    <row r="358" spans="3:11" ht="0" hidden="1" customHeight="1" x14ac:dyDescent="0.35">
      <c r="C358" s="6"/>
      <c r="D358" s="6"/>
      <c r="E358" s="6"/>
      <c r="F358" s="6"/>
      <c r="G358" s="6"/>
      <c r="H358" s="6"/>
      <c r="I358" s="6"/>
      <c r="J358" s="6"/>
      <c r="K358" s="6"/>
    </row>
    <row r="359" spans="3:11" ht="0" hidden="1" customHeight="1" x14ac:dyDescent="0.35">
      <c r="C359" s="6"/>
      <c r="D359" s="6"/>
      <c r="E359" s="6"/>
      <c r="F359" s="6"/>
      <c r="G359" s="6"/>
      <c r="H359" s="6"/>
      <c r="I359" s="6"/>
      <c r="J359" s="6"/>
      <c r="K359" s="6"/>
    </row>
    <row r="360" spans="3:11" ht="0" hidden="1" customHeight="1" x14ac:dyDescent="0.35">
      <c r="C360" s="6"/>
      <c r="D360" s="6"/>
      <c r="E360" s="6"/>
      <c r="F360" s="6"/>
      <c r="G360" s="6"/>
      <c r="H360" s="6"/>
      <c r="I360" s="6"/>
      <c r="J360" s="6"/>
      <c r="K360" s="6"/>
    </row>
    <row r="361" spans="3:11" ht="0" hidden="1" customHeight="1" x14ac:dyDescent="0.35">
      <c r="C361" s="6"/>
      <c r="D361" s="6"/>
      <c r="E361" s="6"/>
      <c r="F361" s="6"/>
      <c r="G361" s="6"/>
      <c r="H361" s="6"/>
      <c r="I361" s="6"/>
      <c r="J361" s="6"/>
      <c r="K361" s="6"/>
    </row>
    <row r="362" spans="3:11" ht="0" hidden="1" customHeight="1" x14ac:dyDescent="0.35">
      <c r="C362" s="6"/>
      <c r="D362" s="6"/>
      <c r="E362" s="6"/>
      <c r="F362" s="6"/>
      <c r="G362" s="6"/>
      <c r="H362" s="6"/>
      <c r="I362" s="6"/>
      <c r="J362" s="6"/>
      <c r="K362" s="6"/>
    </row>
    <row r="363" spans="3:11" ht="0" hidden="1" customHeight="1" x14ac:dyDescent="0.35">
      <c r="C363" s="6"/>
      <c r="D363" s="6"/>
      <c r="E363" s="6"/>
      <c r="F363" s="6"/>
      <c r="G363" s="6"/>
      <c r="H363" s="6"/>
      <c r="I363" s="6"/>
      <c r="J363" s="6"/>
      <c r="K363" s="6"/>
    </row>
    <row r="364" spans="3:11" ht="0" hidden="1" customHeight="1" x14ac:dyDescent="0.35">
      <c r="C364" s="6"/>
      <c r="D364" s="6"/>
      <c r="E364" s="6"/>
      <c r="F364" s="6"/>
      <c r="G364" s="6"/>
      <c r="H364" s="6"/>
      <c r="I364" s="6"/>
      <c r="J364" s="6"/>
      <c r="K364" s="6"/>
    </row>
    <row r="365" spans="3:11" ht="0" hidden="1" customHeight="1" x14ac:dyDescent="0.35">
      <c r="C365" s="6"/>
      <c r="D365" s="6"/>
      <c r="E365" s="6"/>
      <c r="F365" s="6"/>
      <c r="G365" s="6"/>
      <c r="H365" s="6"/>
      <c r="I365" s="6"/>
      <c r="J365" s="6"/>
      <c r="K365" s="6"/>
    </row>
    <row r="366" spans="3:11" ht="0" hidden="1" customHeight="1" x14ac:dyDescent="0.35">
      <c r="C366" s="6"/>
      <c r="D366" s="6"/>
      <c r="E366" s="6"/>
      <c r="F366" s="6"/>
      <c r="G366" s="6"/>
      <c r="H366" s="6"/>
      <c r="I366" s="6"/>
      <c r="J366" s="6"/>
      <c r="K366" s="6"/>
    </row>
    <row r="367" spans="3:11" ht="0" hidden="1" customHeight="1" x14ac:dyDescent="0.35">
      <c r="C367" s="6"/>
      <c r="D367" s="6"/>
      <c r="E367" s="6"/>
      <c r="F367" s="6"/>
      <c r="G367" s="6"/>
      <c r="H367" s="6"/>
      <c r="I367" s="6"/>
      <c r="J367" s="6"/>
      <c r="K367" s="6"/>
    </row>
    <row r="368" spans="3:11" ht="0" hidden="1" customHeight="1" x14ac:dyDescent="0.35">
      <c r="C368" s="6"/>
      <c r="D368" s="6"/>
      <c r="E368" s="6"/>
      <c r="F368" s="6"/>
      <c r="G368" s="6"/>
      <c r="H368" s="6"/>
      <c r="I368" s="6"/>
      <c r="J368" s="6"/>
      <c r="K368" s="6"/>
    </row>
    <row r="369" spans="3:11" ht="0" hidden="1" customHeight="1" x14ac:dyDescent="0.35">
      <c r="C369" s="6"/>
      <c r="D369" s="6"/>
      <c r="E369" s="6"/>
      <c r="F369" s="6"/>
      <c r="G369" s="6"/>
      <c r="H369" s="6"/>
      <c r="I369" s="6"/>
      <c r="J369" s="6"/>
      <c r="K369" s="6"/>
    </row>
    <row r="370" spans="3:11" ht="0" hidden="1" customHeight="1" x14ac:dyDescent="0.35">
      <c r="C370" s="6"/>
      <c r="D370" s="6"/>
      <c r="E370" s="6"/>
      <c r="F370" s="6"/>
      <c r="G370" s="6"/>
      <c r="H370" s="6"/>
      <c r="I370" s="6"/>
      <c r="J370" s="6"/>
      <c r="K370" s="6"/>
    </row>
    <row r="371" spans="3:11" ht="0" hidden="1" customHeight="1" x14ac:dyDescent="0.35">
      <c r="C371" s="6"/>
      <c r="D371" s="6"/>
      <c r="E371" s="6"/>
      <c r="F371" s="6"/>
      <c r="G371" s="6"/>
      <c r="H371" s="6"/>
      <c r="I371" s="6"/>
      <c r="J371" s="6"/>
      <c r="K371" s="6"/>
    </row>
    <row r="372" spans="3:11" ht="0" hidden="1" customHeight="1" x14ac:dyDescent="0.35">
      <c r="C372" s="6"/>
      <c r="D372" s="6"/>
      <c r="E372" s="6"/>
      <c r="F372" s="6"/>
      <c r="G372" s="6"/>
      <c r="H372" s="6"/>
      <c r="I372" s="6"/>
      <c r="J372" s="6"/>
      <c r="K372" s="6"/>
    </row>
    <row r="373" spans="3:11" ht="0" hidden="1" customHeight="1" x14ac:dyDescent="0.35">
      <c r="C373" s="6"/>
      <c r="D373" s="6"/>
      <c r="E373" s="6"/>
      <c r="F373" s="6"/>
      <c r="G373" s="6"/>
      <c r="H373" s="6"/>
      <c r="I373" s="6"/>
      <c r="J373" s="6"/>
      <c r="K373" s="6"/>
    </row>
    <row r="374" spans="3:11" ht="0" hidden="1" customHeight="1" x14ac:dyDescent="0.35">
      <c r="C374" s="6"/>
      <c r="D374" s="6"/>
      <c r="E374" s="6"/>
      <c r="F374" s="6"/>
      <c r="G374" s="6"/>
      <c r="H374" s="6"/>
      <c r="I374" s="6"/>
      <c r="J374" s="6"/>
      <c r="K374" s="6"/>
    </row>
    <row r="375" spans="3:11" ht="0" hidden="1" customHeight="1" x14ac:dyDescent="0.35">
      <c r="C375" s="6"/>
      <c r="D375" s="6"/>
      <c r="E375" s="6"/>
      <c r="F375" s="6"/>
      <c r="G375" s="6"/>
      <c r="H375" s="6"/>
      <c r="I375" s="6"/>
      <c r="J375" s="6"/>
      <c r="K375" s="6"/>
    </row>
    <row r="376" spans="3:11" ht="0" hidden="1" customHeight="1" x14ac:dyDescent="0.35">
      <c r="C376" s="6"/>
      <c r="D376" s="6"/>
      <c r="E376" s="6"/>
      <c r="F376" s="6"/>
      <c r="G376" s="6"/>
      <c r="H376" s="6"/>
      <c r="I376" s="6"/>
      <c r="J376" s="6"/>
      <c r="K376" s="6"/>
    </row>
    <row r="377" spans="3:11" ht="0" hidden="1" customHeight="1" x14ac:dyDescent="0.35">
      <c r="C377" s="6"/>
      <c r="D377" s="6"/>
      <c r="E377" s="6"/>
      <c r="F377" s="6"/>
      <c r="G377" s="6"/>
      <c r="H377" s="6"/>
      <c r="I377" s="6"/>
      <c r="J377" s="6"/>
      <c r="K377" s="6"/>
    </row>
    <row r="378" spans="3:11" ht="0" hidden="1" customHeight="1" x14ac:dyDescent="0.35">
      <c r="C378" s="6"/>
      <c r="D378" s="6"/>
      <c r="E378" s="6"/>
      <c r="F378" s="6"/>
      <c r="G378" s="6"/>
      <c r="H378" s="6"/>
      <c r="I378" s="6"/>
      <c r="J378" s="6"/>
      <c r="K378" s="6"/>
    </row>
    <row r="379" spans="3:11" ht="0" hidden="1" customHeight="1" x14ac:dyDescent="0.35">
      <c r="C379" s="6"/>
      <c r="D379" s="6"/>
      <c r="E379" s="6"/>
      <c r="F379" s="6"/>
      <c r="G379" s="6"/>
      <c r="H379" s="6"/>
      <c r="I379" s="6"/>
      <c r="J379" s="6"/>
      <c r="K379" s="6"/>
    </row>
    <row r="380" spans="3:11" ht="0" hidden="1" customHeight="1" x14ac:dyDescent="0.35">
      <c r="C380" s="6"/>
      <c r="D380" s="6"/>
      <c r="E380" s="6"/>
      <c r="F380" s="6"/>
      <c r="G380" s="6"/>
      <c r="H380" s="6"/>
      <c r="I380" s="6"/>
      <c r="J380" s="6"/>
      <c r="K380" s="6"/>
    </row>
    <row r="381" spans="3:11" ht="0" hidden="1" customHeight="1" x14ac:dyDescent="0.35">
      <c r="C381" s="6"/>
      <c r="D381" s="6"/>
      <c r="E381" s="6"/>
      <c r="F381" s="6"/>
      <c r="G381" s="6"/>
      <c r="H381" s="6"/>
      <c r="I381" s="6"/>
      <c r="J381" s="6"/>
      <c r="K381" s="6"/>
    </row>
    <row r="382" spans="3:11" ht="0" hidden="1" customHeight="1" x14ac:dyDescent="0.35">
      <c r="C382" s="6"/>
      <c r="D382" s="6"/>
      <c r="E382" s="6"/>
      <c r="F382" s="6"/>
      <c r="G382" s="6"/>
      <c r="H382" s="6"/>
      <c r="I382" s="6"/>
      <c r="J382" s="6"/>
      <c r="K382" s="6"/>
    </row>
    <row r="383" spans="3:11" ht="0" hidden="1" customHeight="1" x14ac:dyDescent="0.35">
      <c r="C383" s="6"/>
      <c r="D383" s="6"/>
      <c r="E383" s="6"/>
      <c r="F383" s="6"/>
      <c r="G383" s="6"/>
      <c r="H383" s="6"/>
      <c r="I383" s="6"/>
      <c r="J383" s="6"/>
      <c r="K383" s="6"/>
    </row>
    <row r="384" spans="3:11" ht="0" hidden="1" customHeight="1" x14ac:dyDescent="0.35">
      <c r="C384" s="6"/>
      <c r="D384" s="6"/>
      <c r="E384" s="6"/>
      <c r="F384" s="6"/>
      <c r="G384" s="6"/>
      <c r="H384" s="6"/>
      <c r="I384" s="6"/>
      <c r="J384" s="6"/>
      <c r="K384" s="6"/>
    </row>
    <row r="385" spans="3:11" ht="0" hidden="1" customHeight="1" x14ac:dyDescent="0.35">
      <c r="C385" s="6"/>
      <c r="D385" s="6"/>
      <c r="E385" s="6"/>
      <c r="F385" s="6"/>
      <c r="G385" s="6"/>
      <c r="H385" s="6"/>
      <c r="I385" s="6"/>
      <c r="J385" s="6"/>
      <c r="K385" s="6"/>
    </row>
    <row r="386" spans="3:11" ht="0" hidden="1" customHeight="1" x14ac:dyDescent="0.35">
      <c r="C386" s="6"/>
      <c r="D386" s="6"/>
      <c r="E386" s="6"/>
      <c r="F386" s="6"/>
      <c r="G386" s="6"/>
      <c r="H386" s="6"/>
      <c r="I386" s="6"/>
      <c r="J386" s="6"/>
      <c r="K386" s="6"/>
    </row>
    <row r="387" spans="3:11" ht="0" hidden="1" customHeight="1" x14ac:dyDescent="0.35">
      <c r="C387" s="6"/>
      <c r="D387" s="6"/>
      <c r="E387" s="6"/>
      <c r="F387" s="6"/>
      <c r="G387" s="6"/>
      <c r="H387" s="6"/>
      <c r="I387" s="6"/>
      <c r="J387" s="6"/>
      <c r="K387" s="6"/>
    </row>
    <row r="388" spans="3:11" ht="0" hidden="1" customHeight="1" x14ac:dyDescent="0.35">
      <c r="C388" s="6"/>
      <c r="D388" s="6"/>
      <c r="E388" s="6"/>
      <c r="F388" s="6"/>
      <c r="G388" s="6"/>
      <c r="H388" s="6"/>
      <c r="I388" s="6"/>
      <c r="J388" s="6"/>
      <c r="K388" s="6"/>
    </row>
    <row r="389" spans="3:11" ht="0" hidden="1" customHeight="1" x14ac:dyDescent="0.35">
      <c r="C389" s="6"/>
      <c r="D389" s="6"/>
      <c r="E389" s="6"/>
      <c r="F389" s="6"/>
      <c r="G389" s="6"/>
      <c r="H389" s="6"/>
      <c r="I389" s="6"/>
      <c r="J389" s="6"/>
      <c r="K389" s="6"/>
    </row>
    <row r="390" spans="3:11" ht="0" hidden="1" customHeight="1" x14ac:dyDescent="0.35">
      <c r="C390" s="6"/>
      <c r="D390" s="6"/>
      <c r="E390" s="6"/>
      <c r="F390" s="6"/>
      <c r="G390" s="6"/>
      <c r="H390" s="6"/>
      <c r="I390" s="6"/>
      <c r="J390" s="6"/>
      <c r="K390" s="6"/>
    </row>
    <row r="391" spans="3:11" ht="0" hidden="1" customHeight="1" x14ac:dyDescent="0.35">
      <c r="C391" s="6"/>
      <c r="D391" s="6"/>
      <c r="E391" s="6"/>
      <c r="F391" s="6"/>
      <c r="G391" s="6"/>
      <c r="H391" s="6"/>
      <c r="I391" s="6"/>
      <c r="J391" s="6"/>
      <c r="K391" s="6"/>
    </row>
    <row r="392" spans="3:11" ht="0" hidden="1" customHeight="1" x14ac:dyDescent="0.35">
      <c r="C392" s="6"/>
      <c r="D392" s="6"/>
      <c r="E392" s="6"/>
      <c r="F392" s="6"/>
      <c r="G392" s="6"/>
      <c r="H392" s="6"/>
      <c r="I392" s="6"/>
      <c r="J392" s="6"/>
      <c r="K392" s="6"/>
    </row>
    <row r="393" spans="3:11" ht="0" hidden="1" customHeight="1" x14ac:dyDescent="0.35">
      <c r="C393" s="6"/>
      <c r="D393" s="6"/>
      <c r="E393" s="6"/>
      <c r="F393" s="6"/>
      <c r="G393" s="6"/>
      <c r="H393" s="6"/>
      <c r="I393" s="6"/>
      <c r="J393" s="6"/>
      <c r="K393" s="6"/>
    </row>
    <row r="394" spans="3:11" ht="0" hidden="1" customHeight="1" x14ac:dyDescent="0.35">
      <c r="C394" s="6"/>
      <c r="D394" s="6"/>
      <c r="E394" s="6"/>
      <c r="F394" s="6"/>
      <c r="G394" s="6"/>
      <c r="H394" s="6"/>
      <c r="I394" s="6"/>
      <c r="J394" s="6"/>
      <c r="K394" s="6"/>
    </row>
    <row r="395" spans="3:11" ht="0" hidden="1" customHeight="1" x14ac:dyDescent="0.35">
      <c r="C395" s="6"/>
      <c r="D395" s="6"/>
      <c r="E395" s="6"/>
      <c r="F395" s="6"/>
      <c r="G395" s="6"/>
      <c r="H395" s="6"/>
      <c r="I395" s="6"/>
      <c r="J395" s="6"/>
      <c r="K395" s="6"/>
    </row>
    <row r="396" spans="3:11" ht="0" hidden="1" customHeight="1" x14ac:dyDescent="0.35">
      <c r="C396" s="6"/>
      <c r="D396" s="6"/>
      <c r="E396" s="6"/>
      <c r="F396" s="6"/>
      <c r="G396" s="6"/>
      <c r="H396" s="6"/>
      <c r="I396" s="6"/>
      <c r="J396" s="6"/>
      <c r="K396" s="6"/>
    </row>
    <row r="397" spans="3:11" ht="0" hidden="1" customHeight="1" x14ac:dyDescent="0.35">
      <c r="C397" s="6"/>
      <c r="D397" s="6"/>
      <c r="E397" s="6"/>
      <c r="F397" s="6"/>
      <c r="G397" s="6"/>
      <c r="H397" s="6"/>
      <c r="I397" s="6"/>
      <c r="J397" s="6"/>
      <c r="K397" s="6"/>
    </row>
    <row r="398" spans="3:11" ht="0" hidden="1" customHeight="1" x14ac:dyDescent="0.35">
      <c r="C398" s="6"/>
      <c r="D398" s="6"/>
      <c r="E398" s="6"/>
      <c r="F398" s="6"/>
      <c r="G398" s="6"/>
      <c r="H398" s="6"/>
      <c r="I398" s="6"/>
      <c r="J398" s="6"/>
      <c r="K398" s="6"/>
    </row>
    <row r="399" spans="3:11" ht="0" hidden="1" customHeight="1" x14ac:dyDescent="0.35">
      <c r="C399" s="6"/>
      <c r="D399" s="6"/>
      <c r="E399" s="6"/>
      <c r="F399" s="6"/>
      <c r="G399" s="6"/>
      <c r="H399" s="6"/>
      <c r="I399" s="6"/>
      <c r="J399" s="6"/>
      <c r="K399" s="6"/>
    </row>
    <row r="400" spans="3:11" ht="0" hidden="1" customHeight="1" x14ac:dyDescent="0.35">
      <c r="C400" s="6"/>
      <c r="D400" s="6"/>
      <c r="E400" s="6"/>
      <c r="F400" s="6"/>
      <c r="G400" s="6"/>
      <c r="H400" s="6"/>
      <c r="I400" s="6"/>
      <c r="J400" s="6"/>
      <c r="K400" s="6"/>
    </row>
    <row r="401" spans="3:11" ht="0" hidden="1" customHeight="1" x14ac:dyDescent="0.35">
      <c r="C401" s="6"/>
      <c r="D401" s="6"/>
      <c r="E401" s="6"/>
      <c r="F401" s="6"/>
      <c r="G401" s="6"/>
      <c r="H401" s="6"/>
      <c r="I401" s="6"/>
      <c r="J401" s="6"/>
      <c r="K401" s="6"/>
    </row>
    <row r="402" spans="3:11" ht="0" hidden="1" customHeight="1" x14ac:dyDescent="0.35">
      <c r="C402" s="6"/>
      <c r="D402" s="6"/>
      <c r="E402" s="6"/>
      <c r="F402" s="6"/>
      <c r="G402" s="6"/>
      <c r="H402" s="6"/>
      <c r="I402" s="6"/>
      <c r="J402" s="6"/>
      <c r="K402" s="6"/>
    </row>
    <row r="403" spans="3:11" ht="0" hidden="1" customHeight="1" x14ac:dyDescent="0.35">
      <c r="C403" s="6"/>
      <c r="D403" s="6"/>
      <c r="E403" s="6"/>
      <c r="F403" s="6"/>
      <c r="G403" s="6"/>
      <c r="H403" s="6"/>
      <c r="I403" s="6"/>
      <c r="J403" s="6"/>
      <c r="K403" s="6"/>
    </row>
    <row r="404" spans="3:11" ht="0" hidden="1" customHeight="1" x14ac:dyDescent="0.35">
      <c r="C404" s="6"/>
      <c r="D404" s="6"/>
      <c r="E404" s="6"/>
      <c r="F404" s="6"/>
      <c r="G404" s="6"/>
      <c r="H404" s="6"/>
      <c r="I404" s="6"/>
      <c r="J404" s="6"/>
      <c r="K404" s="6"/>
    </row>
    <row r="405" spans="3:11" ht="0" hidden="1" customHeight="1" x14ac:dyDescent="0.35">
      <c r="C405" s="6"/>
      <c r="D405" s="6"/>
      <c r="E405" s="6"/>
      <c r="F405" s="6"/>
      <c r="G405" s="6"/>
      <c r="H405" s="6"/>
      <c r="I405" s="6"/>
      <c r="J405" s="6"/>
      <c r="K405" s="6"/>
    </row>
    <row r="406" spans="3:11" ht="0" hidden="1" customHeight="1" x14ac:dyDescent="0.35">
      <c r="C406" s="6"/>
      <c r="D406" s="6"/>
      <c r="E406" s="6"/>
      <c r="F406" s="6"/>
      <c r="G406" s="6"/>
      <c r="H406" s="6"/>
      <c r="I406" s="6"/>
      <c r="J406" s="6"/>
      <c r="K406" s="6"/>
    </row>
    <row r="407" spans="3:11" ht="0" hidden="1" customHeight="1" x14ac:dyDescent="0.35">
      <c r="C407" s="6"/>
      <c r="D407" s="6"/>
      <c r="E407" s="6"/>
      <c r="F407" s="6"/>
      <c r="G407" s="6"/>
      <c r="H407" s="6"/>
      <c r="I407" s="6"/>
      <c r="J407" s="6"/>
      <c r="K407" s="6"/>
    </row>
    <row r="408" spans="3:11" ht="0" hidden="1" customHeight="1" x14ac:dyDescent="0.35">
      <c r="C408" s="6"/>
      <c r="D408" s="6"/>
      <c r="E408" s="6"/>
      <c r="F408" s="6"/>
      <c r="G408" s="6"/>
      <c r="H408" s="6"/>
      <c r="I408" s="6"/>
      <c r="J408" s="6"/>
      <c r="K408" s="6"/>
    </row>
    <row r="409" spans="3:11" ht="0" hidden="1" customHeight="1" x14ac:dyDescent="0.35">
      <c r="C409" s="6"/>
      <c r="D409" s="6"/>
      <c r="E409" s="6"/>
      <c r="F409" s="6"/>
      <c r="G409" s="6"/>
      <c r="H409" s="6"/>
      <c r="I409" s="6"/>
      <c r="J409" s="6"/>
      <c r="K409" s="6"/>
    </row>
    <row r="410" spans="3:11" ht="0" hidden="1" customHeight="1" x14ac:dyDescent="0.35">
      <c r="C410" s="6"/>
      <c r="D410" s="6"/>
      <c r="E410" s="6"/>
      <c r="F410" s="6"/>
      <c r="G410" s="6"/>
      <c r="H410" s="6"/>
      <c r="I410" s="6"/>
      <c r="J410" s="6"/>
      <c r="K410" s="6"/>
    </row>
    <row r="411" spans="3:11" ht="0" hidden="1" customHeight="1" x14ac:dyDescent="0.35">
      <c r="C411" s="6"/>
      <c r="D411" s="6"/>
      <c r="E411" s="6"/>
      <c r="F411" s="6"/>
      <c r="G411" s="6"/>
      <c r="H411" s="6"/>
      <c r="I411" s="6"/>
      <c r="J411" s="6"/>
      <c r="K411" s="6"/>
    </row>
    <row r="412" spans="3:11" ht="0" hidden="1" customHeight="1" x14ac:dyDescent="0.35">
      <c r="C412" s="6"/>
      <c r="D412" s="6"/>
      <c r="E412" s="6"/>
      <c r="F412" s="6"/>
      <c r="G412" s="6"/>
      <c r="H412" s="6"/>
      <c r="I412" s="6"/>
      <c r="J412" s="6"/>
      <c r="K412" s="6"/>
    </row>
    <row r="413" spans="3:11" ht="0" hidden="1" customHeight="1" x14ac:dyDescent="0.35">
      <c r="C413" s="6"/>
      <c r="D413" s="6"/>
      <c r="E413" s="6"/>
      <c r="F413" s="6"/>
      <c r="G413" s="6"/>
      <c r="H413" s="6"/>
      <c r="I413" s="6"/>
      <c r="J413" s="6"/>
      <c r="K413" s="6"/>
    </row>
    <row r="414" spans="3:11" ht="0" hidden="1" customHeight="1" x14ac:dyDescent="0.35">
      <c r="C414" s="6"/>
      <c r="D414" s="6"/>
      <c r="E414" s="6"/>
      <c r="F414" s="6"/>
      <c r="G414" s="6"/>
      <c r="H414" s="6"/>
      <c r="I414" s="6"/>
      <c r="J414" s="6"/>
      <c r="K414" s="6"/>
    </row>
    <row r="415" spans="3:11" ht="0" hidden="1" customHeight="1" x14ac:dyDescent="0.35">
      <c r="C415" s="6"/>
      <c r="D415" s="6"/>
      <c r="E415" s="6"/>
      <c r="F415" s="6"/>
      <c r="G415" s="6"/>
      <c r="H415" s="6"/>
      <c r="I415" s="6"/>
      <c r="J415" s="6"/>
      <c r="K415" s="6"/>
    </row>
    <row r="416" spans="3:11" ht="0" hidden="1" customHeight="1" x14ac:dyDescent="0.35">
      <c r="C416" s="6"/>
      <c r="D416" s="6"/>
      <c r="E416" s="6"/>
      <c r="F416" s="6"/>
      <c r="G416" s="6"/>
      <c r="H416" s="6"/>
      <c r="I416" s="6"/>
      <c r="J416" s="6"/>
      <c r="K416" s="6"/>
    </row>
    <row r="417" spans="3:11" ht="0" hidden="1" customHeight="1" x14ac:dyDescent="0.35">
      <c r="C417" s="6"/>
      <c r="D417" s="6"/>
      <c r="E417" s="6"/>
      <c r="F417" s="6"/>
      <c r="G417" s="6"/>
      <c r="H417" s="6"/>
      <c r="I417" s="6"/>
      <c r="J417" s="6"/>
      <c r="K417" s="6"/>
    </row>
    <row r="418" spans="3:11" ht="0" hidden="1" customHeight="1" x14ac:dyDescent="0.35">
      <c r="C418" s="6"/>
      <c r="D418" s="6"/>
      <c r="E418" s="6"/>
      <c r="F418" s="6"/>
      <c r="G418" s="6"/>
      <c r="H418" s="6"/>
      <c r="I418" s="6"/>
      <c r="J418" s="6"/>
      <c r="K418" s="6"/>
    </row>
    <row r="419" spans="3:11" ht="0" hidden="1" customHeight="1" x14ac:dyDescent="0.35">
      <c r="C419" s="6"/>
      <c r="D419" s="6"/>
      <c r="E419" s="6"/>
      <c r="F419" s="6"/>
      <c r="G419" s="6"/>
      <c r="H419" s="6"/>
      <c r="I419" s="6"/>
      <c r="J419" s="6"/>
      <c r="K419" s="6"/>
    </row>
    <row r="420" spans="3:11" ht="0" hidden="1" customHeight="1" x14ac:dyDescent="0.35">
      <c r="C420" s="6"/>
      <c r="D420" s="6"/>
      <c r="E420" s="6"/>
      <c r="F420" s="6"/>
      <c r="G420" s="6"/>
      <c r="H420" s="6"/>
      <c r="I420" s="6"/>
      <c r="J420" s="6"/>
      <c r="K420" s="6"/>
    </row>
    <row r="421" spans="3:11" ht="0" hidden="1" customHeight="1" x14ac:dyDescent="0.35">
      <c r="C421" s="6"/>
      <c r="D421" s="6"/>
      <c r="E421" s="6"/>
      <c r="F421" s="6"/>
      <c r="G421" s="6"/>
      <c r="H421" s="6"/>
      <c r="I421" s="6"/>
      <c r="J421" s="6"/>
      <c r="K421" s="6"/>
    </row>
    <row r="422" spans="3:11" ht="0" hidden="1" customHeight="1" x14ac:dyDescent="0.35">
      <c r="C422" s="6"/>
      <c r="D422" s="6"/>
      <c r="E422" s="6"/>
      <c r="F422" s="6"/>
      <c r="G422" s="6"/>
      <c r="H422" s="6"/>
      <c r="I422" s="6"/>
      <c r="J422" s="6"/>
      <c r="K422" s="6"/>
    </row>
    <row r="423" spans="3:11" ht="0" hidden="1" customHeight="1" x14ac:dyDescent="0.35">
      <c r="C423" s="6"/>
      <c r="D423" s="6"/>
      <c r="E423" s="6"/>
      <c r="F423" s="6"/>
      <c r="G423" s="6"/>
      <c r="H423" s="6"/>
      <c r="I423" s="6"/>
      <c r="J423" s="6"/>
      <c r="K423" s="6"/>
    </row>
    <row r="424" spans="3:11" ht="0" hidden="1" customHeight="1" x14ac:dyDescent="0.35">
      <c r="C424" s="6"/>
      <c r="D424" s="6"/>
      <c r="E424" s="6"/>
      <c r="F424" s="6"/>
      <c r="G424" s="6"/>
      <c r="H424" s="6"/>
      <c r="I424" s="6"/>
      <c r="J424" s="6"/>
      <c r="K424" s="6"/>
    </row>
    <row r="425" spans="3:11" ht="0" hidden="1" customHeight="1" x14ac:dyDescent="0.35">
      <c r="C425" s="6"/>
      <c r="D425" s="6"/>
      <c r="E425" s="6"/>
      <c r="F425" s="6"/>
      <c r="G425" s="6"/>
      <c r="H425" s="6"/>
      <c r="I425" s="6"/>
      <c r="J425" s="6"/>
      <c r="K425" s="6"/>
    </row>
    <row r="426" spans="3:11" ht="0" hidden="1" customHeight="1" x14ac:dyDescent="0.35">
      <c r="C426" s="6"/>
      <c r="D426" s="6"/>
      <c r="E426" s="6"/>
      <c r="F426" s="6"/>
      <c r="G426" s="6"/>
      <c r="H426" s="6"/>
      <c r="I426" s="6"/>
      <c r="J426" s="6"/>
      <c r="K426" s="6"/>
    </row>
    <row r="427" spans="3:11" ht="0" hidden="1" customHeight="1" x14ac:dyDescent="0.35">
      <c r="C427" s="6"/>
      <c r="D427" s="6"/>
      <c r="E427" s="6"/>
      <c r="F427" s="6"/>
      <c r="G427" s="6"/>
      <c r="H427" s="6"/>
      <c r="I427" s="6"/>
      <c r="J427" s="6"/>
      <c r="K427" s="6"/>
    </row>
    <row r="428" spans="3:11" ht="0" hidden="1" customHeight="1" x14ac:dyDescent="0.35">
      <c r="C428" s="6"/>
      <c r="D428" s="6"/>
      <c r="E428" s="6"/>
      <c r="F428" s="6"/>
      <c r="G428" s="6"/>
      <c r="H428" s="6"/>
      <c r="I428" s="6"/>
      <c r="J428" s="6"/>
      <c r="K428" s="6"/>
    </row>
    <row r="429" spans="3:11" ht="0" hidden="1" customHeight="1" x14ac:dyDescent="0.35">
      <c r="C429" s="6"/>
      <c r="D429" s="6"/>
      <c r="E429" s="6"/>
      <c r="F429" s="6"/>
      <c r="G429" s="6"/>
      <c r="H429" s="6"/>
      <c r="I429" s="6"/>
      <c r="J429" s="6"/>
      <c r="K429" s="6"/>
    </row>
    <row r="430" spans="3:11" ht="0" hidden="1" customHeight="1" x14ac:dyDescent="0.35">
      <c r="C430" s="6"/>
      <c r="D430" s="6"/>
      <c r="E430" s="6"/>
      <c r="F430" s="6"/>
      <c r="G430" s="6"/>
      <c r="H430" s="6"/>
      <c r="I430" s="6"/>
      <c r="J430" s="6"/>
      <c r="K430" s="6"/>
    </row>
    <row r="431" spans="3:11" ht="0" hidden="1" customHeight="1" x14ac:dyDescent="0.35">
      <c r="C431" s="6"/>
      <c r="D431" s="6"/>
      <c r="E431" s="6"/>
      <c r="F431" s="6"/>
      <c r="G431" s="6"/>
      <c r="H431" s="6"/>
      <c r="I431" s="6"/>
      <c r="J431" s="6"/>
      <c r="K431" s="6"/>
    </row>
    <row r="432" spans="3:11" ht="0" hidden="1" customHeight="1" x14ac:dyDescent="0.35">
      <c r="C432" s="6"/>
      <c r="D432" s="6"/>
      <c r="E432" s="6"/>
      <c r="F432" s="6"/>
      <c r="G432" s="6"/>
      <c r="H432" s="6"/>
      <c r="I432" s="6"/>
      <c r="J432" s="6"/>
      <c r="K432" s="6"/>
    </row>
    <row r="433" spans="3:11" ht="0" hidden="1" customHeight="1" x14ac:dyDescent="0.35">
      <c r="C433" s="6"/>
      <c r="D433" s="6"/>
      <c r="E433" s="6"/>
      <c r="F433" s="6"/>
      <c r="G433" s="6"/>
      <c r="H433" s="6"/>
      <c r="I433" s="6"/>
      <c r="J433" s="6"/>
      <c r="K433" s="6"/>
    </row>
    <row r="434" spans="3:11" ht="0" hidden="1" customHeight="1" x14ac:dyDescent="0.35">
      <c r="C434" s="6"/>
      <c r="D434" s="6"/>
      <c r="E434" s="6"/>
      <c r="F434" s="6"/>
      <c r="G434" s="6"/>
      <c r="H434" s="6"/>
      <c r="I434" s="6"/>
      <c r="J434" s="6"/>
      <c r="K434" s="6"/>
    </row>
    <row r="435" spans="3:11" ht="0" hidden="1" customHeight="1" x14ac:dyDescent="0.35">
      <c r="C435" s="6"/>
      <c r="D435" s="6"/>
      <c r="E435" s="6"/>
      <c r="F435" s="6"/>
      <c r="G435" s="6"/>
      <c r="H435" s="6"/>
      <c r="I435" s="6"/>
      <c r="J435" s="6"/>
      <c r="K435" s="6"/>
    </row>
    <row r="436" spans="3:11" ht="0" hidden="1" customHeight="1" x14ac:dyDescent="0.35">
      <c r="C436" s="6"/>
      <c r="D436" s="6"/>
      <c r="E436" s="6"/>
      <c r="F436" s="6"/>
      <c r="G436" s="6"/>
      <c r="H436" s="6"/>
      <c r="I436" s="6"/>
      <c r="J436" s="6"/>
      <c r="K436" s="6"/>
    </row>
  </sheetData>
  <mergeCells count="1">
    <mergeCell ref="B209:F209"/>
  </mergeCells>
  <hyperlinks>
    <hyperlink ref="B218" location="_msoanchor_3" display=" [AP3]i am guessing the annual numbers make more sense for a reader compared to per day, as the numbers are so small." xr:uid="{A122B692-5D3C-4E89-8FF0-A7C7E1054A26}"/>
    <hyperlink ref="B219" location="_msoanchor_4" display=" [VA4]Review whether we just do comparison year and not 5? The rest could just go in the extract. Then we can just use the appendix version of this here." xr:uid="{028DF1BB-E083-4186-93F6-821764F9B579}"/>
    <hyperlink ref="B220" location="_msoanchor_5" display=" [VA5]Can we scrap the small one here and just put the biggie in the appendix in here." xr:uid="{0E08D812-D619-4B7A-8575-9F5F7C1A76A3}"/>
    <hyperlink ref="B216" location="_msoanchor_1" display=" [VA1]Again, need to consider why we do pcpd and pcpa interchangeably." xr:uid="{94A8AA7A-9D66-4FE0-9B84-EB95E965B0C0}"/>
  </hyperlink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5742-E1E2-4090-9D3A-431B42963BE2}">
  <sheetPr>
    <tabColor theme="6"/>
  </sheetPr>
  <dimension ref="A1:Q228"/>
  <sheetViews>
    <sheetView showGridLines="0" zoomScaleNormal="100" workbookViewId="0">
      <selection activeCell="E4" sqref="E4"/>
    </sheetView>
  </sheetViews>
  <sheetFormatPr defaultColWidth="0" defaultRowHeight="14.5" zeroHeight="1" x14ac:dyDescent="0.35"/>
  <cols>
    <col min="1" max="1" width="2.453125" customWidth="1"/>
    <col min="2" max="2" width="41.81640625" customWidth="1"/>
    <col min="3" max="6" width="19.54296875" customWidth="1"/>
    <col min="7" max="7" width="2.7265625" customWidth="1"/>
    <col min="8" max="17" width="19.54296875" hidden="1" customWidth="1"/>
    <col min="18" max="16384" width="9.179687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I3" s="58"/>
      <c r="J3" s="58"/>
      <c r="K3" s="58"/>
      <c r="L3" s="58"/>
      <c r="M3" s="58"/>
      <c r="N3" s="58"/>
      <c r="O3" s="58"/>
      <c r="P3" s="58"/>
      <c r="Q3" s="58"/>
    </row>
    <row r="4" spans="1:17" ht="36" customHeight="1" x14ac:dyDescent="0.35">
      <c r="A4" s="58"/>
      <c r="B4" s="58"/>
      <c r="C4" s="58"/>
      <c r="D4" s="58"/>
      <c r="E4" s="58"/>
      <c r="F4" s="58"/>
      <c r="G4" s="58"/>
      <c r="I4" s="58"/>
      <c r="J4" s="58"/>
      <c r="K4" s="58"/>
      <c r="L4" s="58"/>
      <c r="M4" s="58"/>
      <c r="N4" s="58"/>
      <c r="O4" s="58"/>
      <c r="P4" s="58"/>
      <c r="Q4" s="58"/>
    </row>
    <row r="5" spans="1:17" ht="32.5" x14ac:dyDescent="0.65">
      <c r="B5" s="2" t="s">
        <v>0</v>
      </c>
      <c r="C5" s="6"/>
      <c r="D5" s="6"/>
      <c r="E5" s="6"/>
      <c r="F5" s="6"/>
      <c r="G5" s="6"/>
      <c r="H5" s="6"/>
      <c r="I5" s="6"/>
      <c r="J5" s="11"/>
    </row>
    <row r="6" spans="1:17" ht="25" x14ac:dyDescent="0.5">
      <c r="B6" s="9" t="s">
        <v>454</v>
      </c>
      <c r="C6" s="6"/>
      <c r="D6" s="6"/>
      <c r="E6" s="6"/>
      <c r="F6" s="6"/>
      <c r="G6" s="6"/>
      <c r="H6" s="6"/>
      <c r="I6" s="6"/>
      <c r="J6" s="11"/>
    </row>
    <row r="7" spans="1:17" x14ac:dyDescent="0.35">
      <c r="B7" s="1"/>
      <c r="C7" s="3"/>
      <c r="D7" s="3"/>
      <c r="E7" s="3"/>
      <c r="F7" s="3"/>
      <c r="G7" s="3"/>
      <c r="H7" s="3"/>
      <c r="I7" s="5"/>
      <c r="J7" s="11"/>
    </row>
    <row r="8" spans="1:17" x14ac:dyDescent="0.35">
      <c r="B8" s="1"/>
      <c r="C8" s="3"/>
      <c r="D8" s="3"/>
      <c r="E8" s="3"/>
      <c r="F8" s="3"/>
      <c r="G8" s="3"/>
      <c r="H8" s="3"/>
      <c r="I8" s="5"/>
      <c r="J8" s="11"/>
    </row>
    <row r="9" spans="1:17" ht="18" x14ac:dyDescent="0.4">
      <c r="B9" s="10" t="s">
        <v>554</v>
      </c>
      <c r="C9" s="3"/>
      <c r="D9" s="5"/>
      <c r="E9" s="5"/>
      <c r="F9" s="5"/>
      <c r="G9" s="6"/>
      <c r="H9" s="6"/>
      <c r="I9" s="5"/>
      <c r="J9" s="11"/>
    </row>
    <row r="10" spans="1:17" x14ac:dyDescent="0.35">
      <c r="A10" s="8"/>
      <c r="B10" s="88"/>
      <c r="C10" s="381"/>
      <c r="D10" s="52"/>
      <c r="E10" s="52"/>
      <c r="F10" s="52"/>
      <c r="G10" s="8"/>
      <c r="H10" s="8"/>
      <c r="I10" s="52"/>
      <c r="J10" s="53"/>
    </row>
    <row r="11" spans="1:17" s="42" customFormat="1" x14ac:dyDescent="0.35">
      <c r="A11" s="530"/>
      <c r="B11" s="44" t="s">
        <v>321</v>
      </c>
      <c r="C11" s="380"/>
      <c r="D11" s="45"/>
      <c r="E11" s="45"/>
      <c r="F11" s="45"/>
      <c r="G11" s="530"/>
      <c r="H11" s="530"/>
      <c r="I11" s="45"/>
      <c r="J11" s="46"/>
    </row>
    <row r="12" spans="1:17" x14ac:dyDescent="0.35">
      <c r="A12" s="8"/>
      <c r="B12" s="36"/>
      <c r="C12" s="54"/>
      <c r="D12" s="36"/>
      <c r="E12" s="36"/>
      <c r="F12" s="36"/>
      <c r="G12" s="8"/>
      <c r="H12" s="8"/>
      <c r="I12" s="52"/>
      <c r="J12" s="53"/>
    </row>
    <row r="13" spans="1:17" x14ac:dyDescent="0.35">
      <c r="B13" s="39" t="s">
        <v>555</v>
      </c>
      <c r="C13" s="38"/>
      <c r="D13" s="38"/>
      <c r="E13" s="38"/>
      <c r="F13" s="38"/>
      <c r="H13" s="8"/>
    </row>
    <row r="14" spans="1:17" ht="6" customHeight="1" x14ac:dyDescent="0.35">
      <c r="A14" s="20"/>
      <c r="B14" s="26"/>
      <c r="C14" s="20"/>
      <c r="D14" s="20"/>
      <c r="E14" s="20"/>
      <c r="F14" s="3"/>
      <c r="G14" s="3"/>
      <c r="H14" s="8"/>
      <c r="I14" s="25"/>
      <c r="J14" s="20"/>
      <c r="K14" s="6"/>
    </row>
    <row r="15" spans="1:17" x14ac:dyDescent="0.35">
      <c r="B15" s="108"/>
      <c r="C15" s="105" t="s">
        <v>119</v>
      </c>
      <c r="D15" s="105" t="s">
        <v>120</v>
      </c>
      <c r="E15" s="105" t="s">
        <v>121</v>
      </c>
      <c r="F15" s="80" t="s">
        <v>122</v>
      </c>
      <c r="G15" s="89"/>
      <c r="H15" s="8"/>
    </row>
    <row r="16" spans="1:17" x14ac:dyDescent="0.35">
      <c r="B16" s="67" t="s">
        <v>162</v>
      </c>
      <c r="C16" s="218">
        <v>1128878508</v>
      </c>
      <c r="D16" s="219">
        <v>1521</v>
      </c>
      <c r="E16" s="218">
        <v>1998907180.48</v>
      </c>
      <c r="F16" s="188">
        <v>2737.8120704399998</v>
      </c>
      <c r="G16" s="3"/>
      <c r="H16" s="8"/>
    </row>
    <row r="17" spans="1:12" x14ac:dyDescent="0.35">
      <c r="B17" s="67" t="s">
        <v>163</v>
      </c>
      <c r="C17" s="218">
        <v>1067242506</v>
      </c>
      <c r="D17" s="219">
        <v>1446.8</v>
      </c>
      <c r="E17" s="218">
        <v>1916706478.3099999</v>
      </c>
      <c r="F17" s="188">
        <v>2527.7823189599999</v>
      </c>
      <c r="G17" s="3"/>
      <c r="H17" s="8"/>
    </row>
    <row r="18" spans="1:12" x14ac:dyDescent="0.35">
      <c r="B18" s="133" t="s">
        <v>164</v>
      </c>
      <c r="C18" s="222">
        <v>79611927</v>
      </c>
      <c r="D18" s="223">
        <v>92.77</v>
      </c>
      <c r="E18" s="222">
        <v>106309239.16999999</v>
      </c>
      <c r="F18" s="224">
        <v>232.03115147999998</v>
      </c>
      <c r="G18" s="3"/>
      <c r="H18" s="8"/>
    </row>
    <row r="19" spans="1:12" ht="15" thickBot="1" x14ac:dyDescent="0.4">
      <c r="B19" s="225" t="s">
        <v>165</v>
      </c>
      <c r="C19" s="226">
        <v>61636002</v>
      </c>
      <c r="D19" s="227">
        <v>74.13</v>
      </c>
      <c r="E19" s="226">
        <v>82200702.169999987</v>
      </c>
      <c r="F19" s="228">
        <v>210.02975147999999</v>
      </c>
      <c r="G19" s="3"/>
      <c r="H19" s="8"/>
    </row>
    <row r="20" spans="1:12" ht="15" thickTop="1" x14ac:dyDescent="0.35">
      <c r="B20" s="142" t="s">
        <v>484</v>
      </c>
      <c r="C20" s="197">
        <v>4.8741310759936454</v>
      </c>
      <c r="D20" s="197">
        <v>4.0684931506849313</v>
      </c>
      <c r="E20" s="197">
        <v>3.5526404993154794</v>
      </c>
      <c r="F20" s="198">
        <v>6.3135541313085941</v>
      </c>
      <c r="G20" s="308"/>
      <c r="H20" s="308"/>
      <c r="I20" s="308"/>
      <c r="J20" s="308"/>
    </row>
    <row r="21" spans="1:12" ht="15" thickBot="1" x14ac:dyDescent="0.4">
      <c r="B21" s="225" t="s">
        <v>485</v>
      </c>
      <c r="C21" s="231">
        <v>3.7735797143587102</v>
      </c>
      <c r="D21" s="231">
        <v>3.2520547945205478</v>
      </c>
      <c r="E21" s="231">
        <v>2.7469817852268243</v>
      </c>
      <c r="F21" s="232">
        <v>5.7148973174344189</v>
      </c>
      <c r="G21" s="308"/>
      <c r="H21" s="308"/>
      <c r="I21" s="308"/>
      <c r="J21" s="308"/>
    </row>
    <row r="22" spans="1:12" ht="15" thickTop="1" x14ac:dyDescent="0.35">
      <c r="B22" s="136" t="s">
        <v>323</v>
      </c>
      <c r="C22" s="229">
        <v>7.0523024785940913E-2</v>
      </c>
      <c r="D22" s="230">
        <v>6.0999999999999999E-2</v>
      </c>
      <c r="E22" s="229">
        <f>E18/E16</f>
        <v>5.3183679666642558E-2</v>
      </c>
      <c r="F22" s="200">
        <v>8.4750576559007501E-2</v>
      </c>
      <c r="G22" s="20"/>
      <c r="H22" s="308"/>
      <c r="I22" s="308"/>
      <c r="J22" s="308"/>
      <c r="K22" s="308"/>
      <c r="L22" s="308"/>
    </row>
    <row r="23" spans="1:12" x14ac:dyDescent="0.35">
      <c r="B23" s="67" t="s">
        <v>324</v>
      </c>
      <c r="C23" s="220">
        <v>5.4599322746606845E-2</v>
      </c>
      <c r="D23" s="221">
        <v>4.9000000000000002E-2</v>
      </c>
      <c r="E23" s="220">
        <f>E19/E16</f>
        <v>4.1122820995750806E-2</v>
      </c>
      <c r="F23" s="190">
        <v>7.6714451567979805E-2</v>
      </c>
      <c r="G23" s="20"/>
      <c r="H23" s="308"/>
      <c r="I23" s="308"/>
      <c r="J23" s="308"/>
      <c r="K23" s="308"/>
      <c r="L23" s="308"/>
    </row>
    <row r="24" spans="1:12" x14ac:dyDescent="0.35"/>
    <row r="25" spans="1:12" x14ac:dyDescent="0.35"/>
    <row r="26" spans="1:12" x14ac:dyDescent="0.35">
      <c r="B26" s="39" t="s">
        <v>556</v>
      </c>
      <c r="C26" s="38"/>
      <c r="D26" s="38"/>
      <c r="E26" s="38"/>
      <c r="F26" s="38"/>
    </row>
    <row r="27" spans="1:12" ht="6" customHeight="1" x14ac:dyDescent="0.35">
      <c r="A27" s="20"/>
      <c r="B27" s="26"/>
      <c r="C27" s="20"/>
      <c r="D27" s="20"/>
      <c r="E27" s="20"/>
      <c r="F27" s="3"/>
      <c r="G27" s="3"/>
      <c r="H27" s="24"/>
      <c r="I27" s="25"/>
      <c r="J27" s="20"/>
      <c r="K27" s="6"/>
    </row>
    <row r="28" spans="1:12" x14ac:dyDescent="0.35">
      <c r="B28" s="108"/>
      <c r="C28" s="105" t="s">
        <v>119</v>
      </c>
      <c r="D28" s="105" t="s">
        <v>120</v>
      </c>
      <c r="E28" s="105" t="s">
        <v>121</v>
      </c>
      <c r="F28" s="80" t="s">
        <v>122</v>
      </c>
    </row>
    <row r="29" spans="1:12" x14ac:dyDescent="0.35">
      <c r="B29" s="67" t="s">
        <v>162</v>
      </c>
      <c r="C29" s="218">
        <v>2617266403</v>
      </c>
      <c r="D29" s="219">
        <v>2910.9</v>
      </c>
      <c r="E29" s="218">
        <v>3504270818</v>
      </c>
      <c r="F29" s="188">
        <v>4363.3314829999999</v>
      </c>
    </row>
    <row r="30" spans="1:12" x14ac:dyDescent="0.35">
      <c r="B30" s="67" t="s">
        <v>163</v>
      </c>
      <c r="C30" s="218">
        <v>2439021977</v>
      </c>
      <c r="D30" s="219">
        <v>2795.9</v>
      </c>
      <c r="E30" s="218">
        <v>3404969317</v>
      </c>
      <c r="F30" s="188">
        <v>4155.2313450000001</v>
      </c>
    </row>
    <row r="31" spans="1:12" x14ac:dyDescent="0.35">
      <c r="B31" s="133" t="s">
        <v>164</v>
      </c>
      <c r="C31" s="222">
        <v>195250023</v>
      </c>
      <c r="D31" s="223">
        <v>138.1</v>
      </c>
      <c r="E31" s="222">
        <v>123983848</v>
      </c>
      <c r="F31" s="224">
        <v>238.20557600000001</v>
      </c>
    </row>
    <row r="32" spans="1:12" ht="15" thickBot="1" x14ac:dyDescent="0.4">
      <c r="B32" s="225" t="s">
        <v>165</v>
      </c>
      <c r="C32" s="226">
        <v>178244426</v>
      </c>
      <c r="D32" s="227">
        <v>114.94</v>
      </c>
      <c r="E32" s="226">
        <v>99301501</v>
      </c>
      <c r="F32" s="228">
        <v>208.10013799999999</v>
      </c>
    </row>
    <row r="33" spans="1:11" ht="15" thickTop="1" x14ac:dyDescent="0.35">
      <c r="B33" s="142" t="s">
        <v>484</v>
      </c>
      <c r="C33" s="197">
        <v>5.1628344028926891</v>
      </c>
      <c r="D33" s="197">
        <v>3.128767123287671</v>
      </c>
      <c r="E33" s="197">
        <v>2.4207449411212778</v>
      </c>
      <c r="F33" s="198">
        <v>4.2376076670937914</v>
      </c>
      <c r="G33" s="308"/>
      <c r="H33" s="308"/>
      <c r="I33" s="308"/>
      <c r="J33" s="308"/>
    </row>
    <row r="34" spans="1:11" ht="15" thickBot="1" x14ac:dyDescent="0.4">
      <c r="B34" s="225" t="s">
        <v>485</v>
      </c>
      <c r="C34" s="231">
        <v>4.7131695071639506</v>
      </c>
      <c r="D34" s="231">
        <v>2.6027397260273974</v>
      </c>
      <c r="E34" s="231">
        <v>1.9388300175317958</v>
      </c>
      <c r="F34" s="232">
        <v>3.702040712565335</v>
      </c>
      <c r="G34" s="308"/>
      <c r="H34" s="308"/>
      <c r="I34" s="308"/>
      <c r="J34" s="308"/>
    </row>
    <row r="35" spans="1:11" ht="15" thickTop="1" x14ac:dyDescent="0.35">
      <c r="B35" s="136" t="s">
        <v>323</v>
      </c>
      <c r="C35" s="229">
        <v>7.4600744798541632E-2</v>
      </c>
      <c r="D35" s="230">
        <v>4.7E-2</v>
      </c>
      <c r="E35" s="229">
        <f>E31/E29</f>
        <v>3.5380783746263529E-2</v>
      </c>
      <c r="F35" s="200">
        <v>5.4592592134719599E-2</v>
      </c>
    </row>
    <row r="36" spans="1:11" x14ac:dyDescent="0.35">
      <c r="B36" s="67" t="s">
        <v>324</v>
      </c>
      <c r="C36" s="220">
        <v>6.8103279740912182E-2</v>
      </c>
      <c r="D36" s="221">
        <v>3.9E-2</v>
      </c>
      <c r="E36" s="220">
        <f>E32/E29</f>
        <v>2.8337279324967973E-2</v>
      </c>
      <c r="F36" s="190">
        <v>4.76929471920206E-2</v>
      </c>
    </row>
    <row r="37" spans="1:11" x14ac:dyDescent="0.35"/>
    <row r="38" spans="1:11" x14ac:dyDescent="0.35"/>
    <row r="39" spans="1:11" x14ac:dyDescent="0.35">
      <c r="B39" s="39" t="s">
        <v>557</v>
      </c>
    </row>
    <row r="40" spans="1:11" ht="6" customHeight="1" x14ac:dyDescent="0.35">
      <c r="A40" s="20"/>
      <c r="B40" s="26"/>
      <c r="C40" s="20"/>
      <c r="D40" s="20"/>
      <c r="E40" s="20"/>
      <c r="F40" s="204"/>
      <c r="G40" s="204"/>
      <c r="H40" s="24"/>
      <c r="I40" s="25"/>
      <c r="J40" s="20"/>
      <c r="K40" s="6"/>
    </row>
    <row r="41" spans="1:11" x14ac:dyDescent="0.35">
      <c r="B41" s="108"/>
      <c r="C41" s="105" t="s">
        <v>119</v>
      </c>
      <c r="D41" s="105" t="s">
        <v>120</v>
      </c>
      <c r="E41" s="105" t="s">
        <v>121</v>
      </c>
      <c r="F41" s="80" t="s">
        <v>122</v>
      </c>
    </row>
    <row r="42" spans="1:11" x14ac:dyDescent="0.35">
      <c r="B42" s="67" t="s">
        <v>162</v>
      </c>
      <c r="C42" s="218">
        <v>226043595</v>
      </c>
      <c r="D42" s="219">
        <v>258</v>
      </c>
      <c r="E42" s="218">
        <v>283996042</v>
      </c>
      <c r="F42" s="188">
        <v>326.70801499999999</v>
      </c>
    </row>
    <row r="43" spans="1:11" x14ac:dyDescent="0.35">
      <c r="B43" s="67" t="s">
        <v>163</v>
      </c>
      <c r="C43" s="218">
        <v>218077870</v>
      </c>
      <c r="D43" s="219">
        <v>249.7</v>
      </c>
      <c r="E43" s="218">
        <v>279828870</v>
      </c>
      <c r="F43" s="188">
        <v>321.88616000000002</v>
      </c>
    </row>
    <row r="44" spans="1:11" x14ac:dyDescent="0.35">
      <c r="B44" s="133" t="s">
        <v>164</v>
      </c>
      <c r="C44" s="222">
        <v>8711469</v>
      </c>
      <c r="D44" s="223">
        <v>9.26</v>
      </c>
      <c r="E44" s="222">
        <v>5778746</v>
      </c>
      <c r="F44" s="224">
        <v>5.8149309999999996</v>
      </c>
    </row>
    <row r="45" spans="1:11" ht="15" thickBot="1" x14ac:dyDescent="0.4">
      <c r="B45" s="225" t="s">
        <v>165</v>
      </c>
      <c r="C45" s="226">
        <v>7965725</v>
      </c>
      <c r="D45" s="227">
        <v>8.36</v>
      </c>
      <c r="E45" s="226">
        <v>4167172</v>
      </c>
      <c r="F45" s="228">
        <v>4.8218550000000002</v>
      </c>
    </row>
    <row r="46" spans="1:11" ht="15" thickTop="1" x14ac:dyDescent="0.35">
      <c r="B46" s="142" t="s">
        <v>484</v>
      </c>
      <c r="C46" s="197">
        <v>2.4208558102413558</v>
      </c>
      <c r="D46" s="197">
        <v>2.2164383561643834</v>
      </c>
      <c r="E46" s="197">
        <v>1.3088850907381042</v>
      </c>
      <c r="F46" s="198">
        <v>1.2571589729354136</v>
      </c>
      <c r="G46" s="308"/>
      <c r="H46" s="308"/>
      <c r="I46" s="308"/>
      <c r="J46" s="308"/>
    </row>
    <row r="47" spans="1:11" ht="15" thickBot="1" x14ac:dyDescent="0.4">
      <c r="B47" s="225" t="s">
        <v>485</v>
      </c>
      <c r="C47" s="231">
        <v>2.213618810907187</v>
      </c>
      <c r="D47" s="231">
        <v>2</v>
      </c>
      <c r="E47" s="231">
        <v>0.94386382466737351</v>
      </c>
      <c r="F47" s="232">
        <v>1.0424609130260512</v>
      </c>
      <c r="G47" s="308"/>
      <c r="H47" s="308"/>
      <c r="I47" s="308"/>
      <c r="J47" s="308"/>
    </row>
    <row r="48" spans="1:11" ht="15" thickTop="1" x14ac:dyDescent="0.35">
      <c r="B48" s="136" t="s">
        <v>323</v>
      </c>
      <c r="C48" s="229">
        <v>3.8538888925386275E-2</v>
      </c>
      <c r="D48" s="230">
        <v>3.5999999999999997E-2</v>
      </c>
      <c r="E48" s="229">
        <f>E44/E42</f>
        <v>2.0347980765168552E-2</v>
      </c>
      <c r="F48" s="200">
        <v>1.7798556304166602E-2</v>
      </c>
    </row>
    <row r="49" spans="1:11" x14ac:dyDescent="0.35">
      <c r="B49" s="67" t="s">
        <v>324</v>
      </c>
      <c r="C49" s="220">
        <v>3.5239773106599197E-2</v>
      </c>
      <c r="D49" s="221">
        <v>3.2000000000000001E-2</v>
      </c>
      <c r="E49" s="220">
        <f>E45/E42</f>
        <v>1.4673345341904448E-2</v>
      </c>
      <c r="F49" s="190">
        <v>1.4758912480307499E-2</v>
      </c>
    </row>
    <row r="50" spans="1:11" x14ac:dyDescent="0.35"/>
    <row r="51" spans="1:11" x14ac:dyDescent="0.35"/>
    <row r="52" spans="1:11" s="42" customFormat="1" x14ac:dyDescent="0.35">
      <c r="A52" s="530"/>
      <c r="B52" s="44" t="s">
        <v>327</v>
      </c>
      <c r="C52" s="380"/>
      <c r="D52" s="45"/>
      <c r="E52" s="45"/>
      <c r="F52" s="45"/>
      <c r="G52" s="530"/>
      <c r="H52" s="530"/>
      <c r="I52" s="45"/>
      <c r="J52" s="46"/>
    </row>
    <row r="53" spans="1:11" x14ac:dyDescent="0.35"/>
    <row r="54" spans="1:11" x14ac:dyDescent="0.35">
      <c r="B54" s="316" t="s">
        <v>558</v>
      </c>
      <c r="C54" s="317"/>
      <c r="D54" s="317"/>
      <c r="E54" s="317"/>
      <c r="F54" s="318"/>
    </row>
    <row r="55" spans="1:11" ht="15.5" x14ac:dyDescent="0.35">
      <c r="B55" s="755" t="s">
        <v>559</v>
      </c>
      <c r="C55" s="756"/>
      <c r="D55" s="756"/>
      <c r="E55" s="756"/>
      <c r="F55" s="757"/>
      <c r="H55" s="256"/>
    </row>
    <row r="56" spans="1:11" ht="15.5" x14ac:dyDescent="0.35">
      <c r="B56" s="755"/>
      <c r="C56" s="756"/>
      <c r="D56" s="756"/>
      <c r="E56" s="756"/>
      <c r="F56" s="757"/>
      <c r="H56" s="256"/>
    </row>
    <row r="57" spans="1:11" ht="17.5" customHeight="1" x14ac:dyDescent="0.35">
      <c r="B57" s="750"/>
      <c r="C57" s="751"/>
      <c r="D57" s="751"/>
      <c r="E57" s="751"/>
      <c r="F57" s="758"/>
      <c r="H57" s="255"/>
    </row>
    <row r="58" spans="1:11" x14ac:dyDescent="0.35"/>
    <row r="59" spans="1:11" x14ac:dyDescent="0.35">
      <c r="B59" s="39" t="s">
        <v>560</v>
      </c>
      <c r="C59" s="38"/>
      <c r="D59" s="38"/>
      <c r="E59" s="38"/>
      <c r="F59" s="38"/>
    </row>
    <row r="60" spans="1:11" ht="6" customHeight="1" x14ac:dyDescent="0.35">
      <c r="A60" s="20"/>
      <c r="B60" s="26"/>
      <c r="C60" s="20"/>
      <c r="D60" s="20"/>
      <c r="E60" s="20"/>
      <c r="F60" s="3"/>
      <c r="G60" s="3"/>
      <c r="H60" s="24"/>
      <c r="I60" s="25"/>
      <c r="J60" s="20"/>
      <c r="K60" s="6"/>
    </row>
    <row r="61" spans="1:11" ht="14.5" customHeight="1" x14ac:dyDescent="0.35">
      <c r="B61" s="108"/>
      <c r="C61" s="234" t="s">
        <v>119</v>
      </c>
      <c r="D61" s="233" t="s">
        <v>120</v>
      </c>
      <c r="E61" s="235" t="s">
        <v>121</v>
      </c>
      <c r="F61" s="80" t="s">
        <v>122</v>
      </c>
      <c r="G61" s="109"/>
    </row>
    <row r="62" spans="1:11" x14ac:dyDescent="0.35">
      <c r="B62" s="67" t="s">
        <v>162</v>
      </c>
      <c r="C62" s="236">
        <v>2478311712</v>
      </c>
      <c r="D62" s="107">
        <v>3091.6</v>
      </c>
      <c r="E62" s="237">
        <v>3825902268.4399996</v>
      </c>
      <c r="F62" s="188">
        <v>4130.2841085099999</v>
      </c>
    </row>
    <row r="63" spans="1:11" x14ac:dyDescent="0.35">
      <c r="B63" s="67" t="s">
        <v>163</v>
      </c>
      <c r="C63" s="236">
        <v>2306476788</v>
      </c>
      <c r="D63" s="107">
        <v>2946.6</v>
      </c>
      <c r="E63" s="237">
        <v>3703891961.96</v>
      </c>
      <c r="F63" s="188">
        <v>3891.9051009999998</v>
      </c>
      <c r="H63" s="308"/>
      <c r="I63" s="308"/>
      <c r="J63" s="308"/>
    </row>
    <row r="64" spans="1:11" x14ac:dyDescent="0.35">
      <c r="B64" s="133" t="s">
        <v>164</v>
      </c>
      <c r="C64" s="238">
        <v>195255168</v>
      </c>
      <c r="D64" s="239">
        <v>169.23</v>
      </c>
      <c r="E64" s="240">
        <v>155316211.48000002</v>
      </c>
      <c r="F64" s="224">
        <v>263.28503751</v>
      </c>
      <c r="H64" s="308"/>
      <c r="I64" s="308"/>
      <c r="J64" s="308"/>
    </row>
    <row r="65" spans="1:14" ht="15" thickBot="1" x14ac:dyDescent="0.4">
      <c r="B65" s="225" t="s">
        <v>165</v>
      </c>
      <c r="C65" s="241">
        <v>171834924</v>
      </c>
      <c r="D65" s="242">
        <v>144.91</v>
      </c>
      <c r="E65" s="243">
        <v>122010306.47999999</v>
      </c>
      <c r="F65" s="228">
        <v>238.37900750999998</v>
      </c>
    </row>
    <row r="66" spans="1:14" ht="15" thickTop="1" x14ac:dyDescent="0.35">
      <c r="B66" s="142" t="s">
        <v>484</v>
      </c>
      <c r="C66" s="244">
        <v>5.606420569933773</v>
      </c>
      <c r="D66" s="245">
        <v>3.7369863013698632</v>
      </c>
      <c r="E66" s="246">
        <v>2.8094860685742602</v>
      </c>
      <c r="F66" s="198">
        <v>5.1319808312644097</v>
      </c>
      <c r="G66" s="308"/>
      <c r="H66" s="308"/>
    </row>
    <row r="67" spans="1:14" ht="15" thickBot="1" x14ac:dyDescent="0.4">
      <c r="B67" s="225" t="s">
        <v>485</v>
      </c>
      <c r="C67" s="247">
        <v>4.9339480353554928</v>
      </c>
      <c r="D67" s="248">
        <v>3.2</v>
      </c>
      <c r="E67" s="249">
        <v>2.2070217462275417</v>
      </c>
      <c r="F67" s="232">
        <v>4.6465097625256799</v>
      </c>
      <c r="G67" s="308"/>
      <c r="H67" s="308"/>
    </row>
    <row r="68" spans="1:14" ht="15" thickTop="1" x14ac:dyDescent="0.35">
      <c r="B68" s="136" t="s">
        <v>323</v>
      </c>
      <c r="C68" s="250">
        <v>7.8785556737908796E-2</v>
      </c>
      <c r="D68" s="251">
        <v>5.5E-2</v>
      </c>
      <c r="E68" s="252">
        <f>E64/E62</f>
        <v>4.0595969416471728E-2</v>
      </c>
      <c r="F68" s="200">
        <v>6.3745018645940094E-2</v>
      </c>
      <c r="I68" s="308"/>
      <c r="J68" s="308"/>
      <c r="K68" s="308"/>
      <c r="L68" s="308"/>
      <c r="M68" s="308"/>
      <c r="N68" s="308"/>
    </row>
    <row r="69" spans="1:14" x14ac:dyDescent="0.35">
      <c r="B69" s="67" t="s">
        <v>324</v>
      </c>
      <c r="C69" s="253">
        <v>6.933547671504528E-2</v>
      </c>
      <c r="D69" s="106">
        <v>4.7E-2</v>
      </c>
      <c r="E69" s="254">
        <f>E65/E62</f>
        <v>3.1890596758434538E-2</v>
      </c>
      <c r="F69" s="190">
        <v>5.7714917726566603E-2</v>
      </c>
      <c r="I69" s="308"/>
      <c r="J69" s="308"/>
      <c r="K69" s="308"/>
      <c r="L69" s="308"/>
      <c r="M69" s="308"/>
      <c r="N69" s="308"/>
    </row>
    <row r="70" spans="1:14" x14ac:dyDescent="0.35">
      <c r="B70" s="110"/>
    </row>
    <row r="71" spans="1:14" x14ac:dyDescent="0.35"/>
    <row r="72" spans="1:14" x14ac:dyDescent="0.35">
      <c r="B72" s="39" t="s">
        <v>561</v>
      </c>
      <c r="C72" s="38"/>
      <c r="D72" s="38"/>
      <c r="E72" s="38"/>
      <c r="F72" s="38"/>
    </row>
    <row r="73" spans="1:14" ht="6" customHeight="1" x14ac:dyDescent="0.35">
      <c r="A73" s="20"/>
      <c r="B73" s="26"/>
      <c r="C73" s="20"/>
      <c r="D73" s="20"/>
      <c r="E73" s="20"/>
      <c r="F73" s="3"/>
      <c r="G73" s="3"/>
      <c r="H73" s="24"/>
      <c r="I73" s="25"/>
      <c r="J73" s="20"/>
      <c r="K73" s="6"/>
    </row>
    <row r="74" spans="1:14" x14ac:dyDescent="0.35">
      <c r="B74" s="108"/>
      <c r="C74" s="234" t="s">
        <v>119</v>
      </c>
      <c r="D74" s="233" t="s">
        <v>120</v>
      </c>
      <c r="E74" s="235" t="s">
        <v>121</v>
      </c>
      <c r="F74" s="80" t="s">
        <v>122</v>
      </c>
    </row>
    <row r="75" spans="1:14" x14ac:dyDescent="0.35">
      <c r="B75" s="67" t="s">
        <v>162</v>
      </c>
      <c r="C75" s="236">
        <v>662984540</v>
      </c>
      <c r="D75" s="107">
        <v>781.6</v>
      </c>
      <c r="E75" s="237">
        <v>960281172.03999996</v>
      </c>
      <c r="F75" s="188">
        <v>904.42532800000004</v>
      </c>
    </row>
    <row r="76" spans="1:14" x14ac:dyDescent="0.35">
      <c r="B76" s="67" t="s">
        <v>163</v>
      </c>
      <c r="C76" s="236">
        <v>639155204</v>
      </c>
      <c r="D76" s="107">
        <v>773.1</v>
      </c>
      <c r="E76" s="237">
        <v>931646994.35000002</v>
      </c>
      <c r="F76" s="188">
        <v>863.27776200000005</v>
      </c>
    </row>
    <row r="77" spans="1:14" x14ac:dyDescent="0.35">
      <c r="B77" s="133" t="s">
        <v>164</v>
      </c>
      <c r="C77" s="238">
        <v>31252735</v>
      </c>
      <c r="D77" s="239">
        <v>18.84</v>
      </c>
      <c r="E77" s="240">
        <v>38588399.689999998</v>
      </c>
      <c r="F77" s="224">
        <v>46.369</v>
      </c>
    </row>
    <row r="78" spans="1:14" ht="15" thickBot="1" x14ac:dyDescent="0.4">
      <c r="B78" s="225" t="s">
        <v>165</v>
      </c>
      <c r="C78" s="241">
        <v>23829336</v>
      </c>
      <c r="D78" s="242">
        <v>8.5299999999999994</v>
      </c>
      <c r="E78" s="243">
        <v>28634177.690000001</v>
      </c>
      <c r="F78" s="228">
        <v>41.147565999999998</v>
      </c>
    </row>
    <row r="79" spans="1:14" ht="15" thickTop="1" x14ac:dyDescent="0.35">
      <c r="B79" s="142" t="s">
        <v>484</v>
      </c>
      <c r="C79" s="244">
        <v>2.8234281386139437</v>
      </c>
      <c r="D79" s="245">
        <v>1.4</v>
      </c>
      <c r="E79" s="246">
        <v>2.4870487760847224</v>
      </c>
      <c r="F79" s="198">
        <v>3.6822665144916198</v>
      </c>
      <c r="G79" s="308"/>
      <c r="H79" s="308"/>
      <c r="I79" s="308"/>
      <c r="J79" s="308"/>
    </row>
    <row r="80" spans="1:14" ht="15" thickBot="1" x14ac:dyDescent="0.4">
      <c r="B80" s="225" t="s">
        <v>485</v>
      </c>
      <c r="C80" s="247">
        <v>2.1527849574408844</v>
      </c>
      <c r="D80" s="248">
        <v>0.63561643835616444</v>
      </c>
      <c r="E80" s="249">
        <v>1.845492353925263</v>
      </c>
      <c r="F80" s="232">
        <v>3.2676207042341701</v>
      </c>
      <c r="G80" s="308"/>
      <c r="H80" s="308"/>
      <c r="I80" s="308"/>
      <c r="J80" s="308"/>
    </row>
    <row r="81" spans="1:11" ht="15" thickTop="1" x14ac:dyDescent="0.35">
      <c r="B81" s="136" t="s">
        <v>323</v>
      </c>
      <c r="C81" s="250">
        <v>4.7139462709039945E-2</v>
      </c>
      <c r="D81" s="251">
        <v>2.4E-2</v>
      </c>
      <c r="E81" s="252">
        <f>E77/E75</f>
        <v>4.0184480143480958E-2</v>
      </c>
      <c r="F81" s="200">
        <v>5.1269019745983899E-2</v>
      </c>
    </row>
    <row r="82" spans="1:11" x14ac:dyDescent="0.35">
      <c r="B82" s="67" t="s">
        <v>324</v>
      </c>
      <c r="C82" s="253">
        <v>3.5942521374631151E-2</v>
      </c>
      <c r="D82" s="106">
        <v>1.0999999999999999E-2</v>
      </c>
      <c r="E82" s="254">
        <f>E78/E75</f>
        <v>2.981853494968582E-2</v>
      </c>
      <c r="F82" s="190">
        <v>4.5495813447630498E-2</v>
      </c>
    </row>
    <row r="83" spans="1:11" x14ac:dyDescent="0.35">
      <c r="B83" s="110"/>
    </row>
    <row r="84" spans="1:11" x14ac:dyDescent="0.35"/>
    <row r="85" spans="1:11" x14ac:dyDescent="0.35">
      <c r="B85" s="39" t="s">
        <v>562</v>
      </c>
      <c r="C85" s="38"/>
      <c r="D85" s="38"/>
      <c r="E85" s="38"/>
      <c r="F85" s="38"/>
    </row>
    <row r="86" spans="1:11" ht="6" customHeight="1" x14ac:dyDescent="0.35">
      <c r="A86" s="20"/>
      <c r="B86" s="26"/>
      <c r="C86" s="20"/>
      <c r="D86" s="20"/>
      <c r="E86" s="20"/>
      <c r="F86" s="38"/>
      <c r="G86" s="3"/>
      <c r="H86" s="24"/>
      <c r="I86" s="25"/>
      <c r="J86" s="20"/>
      <c r="K86" s="6"/>
    </row>
    <row r="87" spans="1:11" x14ac:dyDescent="0.35">
      <c r="B87" s="108"/>
      <c r="C87" s="234" t="s">
        <v>119</v>
      </c>
      <c r="D87" s="233" t="s">
        <v>120</v>
      </c>
      <c r="E87" s="235" t="s">
        <v>121</v>
      </c>
      <c r="F87" s="80" t="s">
        <v>122</v>
      </c>
    </row>
    <row r="88" spans="1:11" x14ac:dyDescent="0.35">
      <c r="B88" s="67" t="s">
        <v>162</v>
      </c>
      <c r="C88" s="236">
        <v>830892254</v>
      </c>
      <c r="D88" s="107">
        <v>816.7</v>
      </c>
      <c r="E88" s="237">
        <v>1000990600</v>
      </c>
      <c r="F88" s="188">
        <v>2393.1421319299998</v>
      </c>
    </row>
    <row r="89" spans="1:11" x14ac:dyDescent="0.35">
      <c r="B89" s="67" t="s">
        <v>163</v>
      </c>
      <c r="C89" s="236">
        <v>778710361</v>
      </c>
      <c r="D89" s="107">
        <v>772.7</v>
      </c>
      <c r="E89" s="237">
        <v>965965709</v>
      </c>
      <c r="F89" s="188">
        <v>2249.7169609600001</v>
      </c>
    </row>
    <row r="90" spans="1:11" x14ac:dyDescent="0.35">
      <c r="B90" s="133" t="s">
        <v>164</v>
      </c>
      <c r="C90" s="238">
        <v>57065516</v>
      </c>
      <c r="D90" s="239">
        <v>52.06</v>
      </c>
      <c r="E90" s="240">
        <v>42167222</v>
      </c>
      <c r="F90" s="224">
        <v>166.39762096999999</v>
      </c>
    </row>
    <row r="91" spans="1:11" ht="15" thickBot="1" x14ac:dyDescent="0.4">
      <c r="B91" s="225" t="s">
        <v>165</v>
      </c>
      <c r="C91" s="241">
        <v>52181893</v>
      </c>
      <c r="D91" s="242">
        <v>43.97</v>
      </c>
      <c r="E91" s="243">
        <v>35024891</v>
      </c>
      <c r="F91" s="228">
        <v>143.42517097000001</v>
      </c>
    </row>
    <row r="92" spans="1:11" ht="15" thickTop="1" x14ac:dyDescent="0.35">
      <c r="B92" s="142" t="s">
        <v>484</v>
      </c>
      <c r="C92" s="244">
        <v>4.8139040725352995</v>
      </c>
      <c r="D92" s="245">
        <v>4.2</v>
      </c>
      <c r="E92" s="246">
        <v>2.857297875208018</v>
      </c>
      <c r="F92" s="198">
        <v>4.93854131834465</v>
      </c>
      <c r="G92" s="308"/>
      <c r="H92" s="308"/>
      <c r="I92" s="308"/>
      <c r="J92" s="308"/>
    </row>
    <row r="93" spans="1:11" ht="15" thickBot="1" x14ac:dyDescent="0.4">
      <c r="B93" s="225" t="s">
        <v>485</v>
      </c>
      <c r="C93" s="247">
        <v>4.4019338618667927</v>
      </c>
      <c r="D93" s="248">
        <v>3.547945205479452</v>
      </c>
      <c r="E93" s="249">
        <v>2.373325580558578</v>
      </c>
      <c r="F93" s="232">
        <v>4.2567383403497798</v>
      </c>
      <c r="G93" s="308"/>
      <c r="H93" s="308"/>
      <c r="I93" s="308"/>
      <c r="J93" s="308"/>
    </row>
    <row r="94" spans="1:11" ht="15" thickTop="1" x14ac:dyDescent="0.35">
      <c r="B94" s="136" t="s">
        <v>323</v>
      </c>
      <c r="C94" s="250">
        <v>6.8679802616140401E-2</v>
      </c>
      <c r="D94" s="251">
        <v>6.4000000000000001E-2</v>
      </c>
      <c r="E94" s="252">
        <f>E90/E88</f>
        <v>4.2125492487142237E-2</v>
      </c>
      <c r="F94" s="200">
        <v>6.9531023147298504E-2</v>
      </c>
    </row>
    <row r="95" spans="1:11" x14ac:dyDescent="0.35">
      <c r="B95" s="67" t="s">
        <v>324</v>
      </c>
      <c r="C95" s="253">
        <v>6.2802237894012194E-2</v>
      </c>
      <c r="D95" s="106">
        <v>5.3999999999999999E-2</v>
      </c>
      <c r="E95" s="254">
        <f>E91/E88</f>
        <v>3.4990229678480499E-2</v>
      </c>
      <c r="F95" s="190">
        <v>5.9931739555448699E-2</v>
      </c>
    </row>
    <row r="96" spans="1:11" x14ac:dyDescent="0.35">
      <c r="B96" s="111"/>
    </row>
    <row r="97" spans="1:11" x14ac:dyDescent="0.35">
      <c r="B97" s="110"/>
    </row>
    <row r="98" spans="1:11" s="42" customFormat="1" x14ac:dyDescent="0.35">
      <c r="A98" s="530"/>
      <c r="B98" s="44" t="s">
        <v>333</v>
      </c>
      <c r="C98" s="380"/>
      <c r="D98" s="45"/>
      <c r="E98" s="45"/>
      <c r="F98" s="45"/>
      <c r="G98" s="530"/>
      <c r="H98" s="530"/>
      <c r="I98" s="45"/>
      <c r="J98" s="46"/>
    </row>
    <row r="99" spans="1:11" x14ac:dyDescent="0.35"/>
    <row r="100" spans="1:11" x14ac:dyDescent="0.35">
      <c r="B100" s="316" t="s">
        <v>563</v>
      </c>
      <c r="C100" s="317"/>
      <c r="D100" s="317"/>
      <c r="E100" s="317"/>
      <c r="F100" s="318"/>
    </row>
    <row r="101" spans="1:11" x14ac:dyDescent="0.35">
      <c r="B101" s="755" t="s">
        <v>564</v>
      </c>
      <c r="C101" s="756"/>
      <c r="D101" s="756"/>
      <c r="E101" s="756"/>
      <c r="F101" s="757"/>
    </row>
    <row r="102" spans="1:11" ht="15.5" x14ac:dyDescent="0.35">
      <c r="B102" s="755"/>
      <c r="C102" s="756"/>
      <c r="D102" s="756"/>
      <c r="E102" s="756"/>
      <c r="F102" s="757"/>
      <c r="H102" s="256"/>
    </row>
    <row r="103" spans="1:11" ht="18.649999999999999" customHeight="1" x14ac:dyDescent="0.35">
      <c r="B103" s="750"/>
      <c r="C103" s="751"/>
      <c r="D103" s="751"/>
      <c r="E103" s="751"/>
      <c r="F103" s="758"/>
      <c r="H103" s="256"/>
    </row>
    <row r="104" spans="1:11" x14ac:dyDescent="0.35"/>
    <row r="105" spans="1:11" x14ac:dyDescent="0.35">
      <c r="B105" s="39" t="s">
        <v>565</v>
      </c>
      <c r="C105" s="38"/>
      <c r="D105" s="38"/>
      <c r="E105" s="38"/>
      <c r="F105" s="38"/>
    </row>
    <row r="106" spans="1:11" ht="6" customHeight="1" x14ac:dyDescent="0.35">
      <c r="A106" s="20"/>
      <c r="B106" s="26"/>
      <c r="C106" s="20"/>
      <c r="D106" s="20"/>
      <c r="E106" s="20"/>
      <c r="F106" s="204"/>
      <c r="G106" s="204"/>
      <c r="H106" s="24"/>
      <c r="I106" s="25"/>
      <c r="J106" s="20"/>
      <c r="K106" s="6"/>
    </row>
    <row r="107" spans="1:11" x14ac:dyDescent="0.35">
      <c r="B107" s="283"/>
      <c r="C107" s="233" t="s">
        <v>119</v>
      </c>
      <c r="D107" s="233" t="s">
        <v>120</v>
      </c>
      <c r="E107" s="233" t="s">
        <v>121</v>
      </c>
      <c r="F107" s="326" t="s">
        <v>122</v>
      </c>
    </row>
    <row r="108" spans="1:11" x14ac:dyDescent="0.35">
      <c r="B108" s="67" t="s">
        <v>162</v>
      </c>
      <c r="C108" s="218">
        <v>1168588041</v>
      </c>
      <c r="D108" s="219">
        <v>1591.2</v>
      </c>
      <c r="E108" s="218">
        <v>2111172623.6199999</v>
      </c>
      <c r="F108" s="188" t="s">
        <v>139</v>
      </c>
    </row>
    <row r="109" spans="1:11" x14ac:dyDescent="0.35">
      <c r="B109" s="67" t="s">
        <v>163</v>
      </c>
      <c r="C109" s="218">
        <v>1101597441</v>
      </c>
      <c r="D109" s="219">
        <v>1492</v>
      </c>
      <c r="E109" s="218">
        <v>2028125620.3499999</v>
      </c>
      <c r="F109" s="188" t="s">
        <v>139</v>
      </c>
    </row>
    <row r="110" spans="1:11" x14ac:dyDescent="0.35">
      <c r="B110" s="133" t="s">
        <v>164</v>
      </c>
      <c r="C110" s="222">
        <v>75277631</v>
      </c>
      <c r="D110" s="223">
        <v>109</v>
      </c>
      <c r="E110" s="222">
        <v>97597422.269999996</v>
      </c>
      <c r="F110" s="224" t="s">
        <v>139</v>
      </c>
    </row>
    <row r="111" spans="1:11" ht="15" thickBot="1" x14ac:dyDescent="0.4">
      <c r="B111" s="225" t="s">
        <v>165</v>
      </c>
      <c r="C111" s="226">
        <v>66990600</v>
      </c>
      <c r="D111" s="227">
        <v>99.18</v>
      </c>
      <c r="E111" s="226">
        <v>83047003.269999996</v>
      </c>
      <c r="F111" s="228" t="s">
        <v>139</v>
      </c>
    </row>
    <row r="112" spans="1:11" ht="15" thickTop="1" x14ac:dyDescent="0.35">
      <c r="B112" s="142" t="s">
        <v>484</v>
      </c>
      <c r="C112" s="197">
        <v>4.6735128209951631</v>
      </c>
      <c r="D112" s="197">
        <v>4.7315068493150685</v>
      </c>
      <c r="E112" s="197">
        <v>3.1108923527592651</v>
      </c>
      <c r="F112" s="198" t="s">
        <v>139</v>
      </c>
      <c r="G112" s="308"/>
      <c r="H112" s="308"/>
      <c r="I112" s="308"/>
      <c r="J112" s="308"/>
    </row>
    <row r="113" spans="1:11" ht="15" thickBot="1" x14ac:dyDescent="0.4">
      <c r="B113" s="225" t="s">
        <v>485</v>
      </c>
      <c r="C113" s="231">
        <v>4.1590233888491861</v>
      </c>
      <c r="D113" s="231">
        <v>4.3068493150684928</v>
      </c>
      <c r="E113" s="231">
        <v>2.6471015461607097</v>
      </c>
      <c r="F113" s="232" t="s">
        <v>139</v>
      </c>
      <c r="G113" s="308"/>
      <c r="H113" s="308"/>
      <c r="I113" s="308"/>
      <c r="J113" s="308"/>
    </row>
    <row r="114" spans="1:11" ht="15" thickTop="1" x14ac:dyDescent="0.35">
      <c r="B114" s="136" t="s">
        <v>323</v>
      </c>
      <c r="C114" s="229">
        <v>6.4417594874223091E-2</v>
      </c>
      <c r="D114" s="230">
        <v>6.8000000000000005E-2</v>
      </c>
      <c r="E114" s="229">
        <f>E110/E108</f>
        <v>4.622901091936811E-2</v>
      </c>
      <c r="F114" s="200" t="s">
        <v>139</v>
      </c>
    </row>
    <row r="115" spans="1:11" x14ac:dyDescent="0.35">
      <c r="B115" s="67" t="s">
        <v>324</v>
      </c>
      <c r="C115" s="220">
        <v>5.7326104366662779E-2</v>
      </c>
      <c r="D115" s="221">
        <v>6.2E-2</v>
      </c>
      <c r="E115" s="220">
        <f>E111/E108</f>
        <v>3.9336908001203805E-2</v>
      </c>
      <c r="F115" s="190" t="s">
        <v>139</v>
      </c>
      <c r="H115" s="308"/>
      <c r="I115" s="308"/>
      <c r="J115" s="308"/>
    </row>
    <row r="116" spans="1:11" x14ac:dyDescent="0.35"/>
    <row r="117" spans="1:11" x14ac:dyDescent="0.35"/>
    <row r="118" spans="1:11" x14ac:dyDescent="0.35">
      <c r="B118" s="39" t="s">
        <v>566</v>
      </c>
      <c r="C118" s="38"/>
      <c r="D118" s="38"/>
      <c r="E118" s="38"/>
      <c r="F118" s="38"/>
    </row>
    <row r="119" spans="1:11" ht="6" customHeight="1" x14ac:dyDescent="0.35">
      <c r="A119" s="20"/>
      <c r="B119" s="26"/>
      <c r="C119" s="20"/>
      <c r="D119" s="20"/>
      <c r="E119" s="20"/>
      <c r="F119" s="3"/>
      <c r="G119" s="3"/>
      <c r="H119" s="24"/>
      <c r="I119" s="25"/>
      <c r="J119" s="20"/>
      <c r="K119" s="6"/>
    </row>
    <row r="120" spans="1:11" x14ac:dyDescent="0.35">
      <c r="B120" s="108"/>
      <c r="C120" s="105" t="s">
        <v>119</v>
      </c>
      <c r="D120" s="105" t="s">
        <v>120</v>
      </c>
      <c r="E120" s="105" t="s">
        <v>121</v>
      </c>
      <c r="F120" s="80" t="s">
        <v>122</v>
      </c>
      <c r="G120" s="3"/>
    </row>
    <row r="121" spans="1:11" x14ac:dyDescent="0.35">
      <c r="B121" s="67" t="s">
        <v>162</v>
      </c>
      <c r="C121" s="285" t="s">
        <v>139</v>
      </c>
      <c r="D121" s="286" t="s">
        <v>139</v>
      </c>
      <c r="E121" s="285" t="s">
        <v>139</v>
      </c>
      <c r="F121" s="188">
        <v>558.06355799999994</v>
      </c>
      <c r="G121" s="3"/>
    </row>
    <row r="122" spans="1:11" x14ac:dyDescent="0.35">
      <c r="B122" s="67" t="s">
        <v>163</v>
      </c>
      <c r="C122" s="285" t="s">
        <v>139</v>
      </c>
      <c r="D122" s="286" t="s">
        <v>139</v>
      </c>
      <c r="E122" s="285" t="s">
        <v>139</v>
      </c>
      <c r="F122" s="188">
        <v>528.64539500000001</v>
      </c>
      <c r="G122" s="3"/>
    </row>
    <row r="123" spans="1:11" x14ac:dyDescent="0.35">
      <c r="B123" s="133" t="s">
        <v>164</v>
      </c>
      <c r="C123" s="287" t="s">
        <v>139</v>
      </c>
      <c r="D123" s="288" t="s">
        <v>139</v>
      </c>
      <c r="E123" s="287" t="s">
        <v>139</v>
      </c>
      <c r="F123" s="224">
        <v>33.260840000000002</v>
      </c>
      <c r="G123" s="3"/>
    </row>
    <row r="124" spans="1:11" ht="15" thickBot="1" x14ac:dyDescent="0.4">
      <c r="B124" s="225" t="s">
        <v>165</v>
      </c>
      <c r="C124" s="289" t="s">
        <v>139</v>
      </c>
      <c r="D124" s="290" t="s">
        <v>139</v>
      </c>
      <c r="E124" s="289" t="s">
        <v>139</v>
      </c>
      <c r="F124" s="228">
        <v>29.418163</v>
      </c>
      <c r="G124" s="3"/>
    </row>
    <row r="125" spans="1:11" ht="15" thickTop="1" x14ac:dyDescent="0.35">
      <c r="B125" s="142" t="s">
        <v>484</v>
      </c>
      <c r="C125" s="197" t="s">
        <v>139</v>
      </c>
      <c r="D125" s="197" t="s">
        <v>139</v>
      </c>
      <c r="E125" s="197" t="s">
        <v>139</v>
      </c>
      <c r="F125" s="198">
        <v>4.9168182869090584</v>
      </c>
      <c r="G125" s="308"/>
      <c r="H125" s="308"/>
      <c r="I125" s="308"/>
      <c r="J125" s="308"/>
    </row>
    <row r="126" spans="1:11" ht="15" thickBot="1" x14ac:dyDescent="0.4">
      <c r="B126" s="225" t="s">
        <v>485</v>
      </c>
      <c r="C126" s="231" t="s">
        <v>139</v>
      </c>
      <c r="D126" s="231" t="s">
        <v>139</v>
      </c>
      <c r="E126" s="231" t="s">
        <v>139</v>
      </c>
      <c r="F126" s="232">
        <v>4.3487705603848683</v>
      </c>
      <c r="G126" s="308"/>
      <c r="H126" s="308"/>
      <c r="I126" s="308"/>
      <c r="J126" s="308"/>
    </row>
    <row r="127" spans="1:11" ht="15" thickTop="1" x14ac:dyDescent="0.35">
      <c r="B127" s="136" t="s">
        <v>323</v>
      </c>
      <c r="C127" s="229" t="s">
        <v>139</v>
      </c>
      <c r="D127" s="291" t="s">
        <v>139</v>
      </c>
      <c r="E127" s="229" t="s">
        <v>139</v>
      </c>
      <c r="F127" s="200">
        <v>5.9600451459688397E-2</v>
      </c>
      <c r="G127" s="3"/>
    </row>
    <row r="128" spans="1:11" x14ac:dyDescent="0.35">
      <c r="B128" s="67" t="s">
        <v>324</v>
      </c>
      <c r="C128" s="220" t="s">
        <v>139</v>
      </c>
      <c r="D128" s="292" t="s">
        <v>139</v>
      </c>
      <c r="E128" s="220" t="s">
        <v>139</v>
      </c>
      <c r="F128" s="190">
        <v>5.2714717845812102E-2</v>
      </c>
      <c r="G128" s="3"/>
    </row>
    <row r="129" spans="1:11" x14ac:dyDescent="0.35"/>
    <row r="130" spans="1:11" x14ac:dyDescent="0.35"/>
    <row r="131" spans="1:11" x14ac:dyDescent="0.35">
      <c r="B131" s="39" t="s">
        <v>567</v>
      </c>
      <c r="C131" s="38"/>
      <c r="D131" s="38"/>
      <c r="E131" s="38"/>
      <c r="F131" s="38"/>
    </row>
    <row r="132" spans="1:11" ht="6" customHeight="1" x14ac:dyDescent="0.35">
      <c r="A132" s="20"/>
      <c r="B132" s="26"/>
      <c r="C132" s="20"/>
      <c r="D132" s="20"/>
      <c r="E132" s="20"/>
      <c r="F132" s="204"/>
      <c r="G132" s="204"/>
      <c r="H132" s="24"/>
    </row>
    <row r="133" spans="1:11" x14ac:dyDescent="0.35">
      <c r="B133" s="283"/>
      <c r="C133" s="233" t="s">
        <v>119</v>
      </c>
      <c r="D133" s="233" t="s">
        <v>120</v>
      </c>
      <c r="E133" s="233" t="s">
        <v>121</v>
      </c>
      <c r="F133" s="284" t="s">
        <v>122</v>
      </c>
      <c r="I133" s="308"/>
      <c r="J133" s="308"/>
      <c r="K133" s="308"/>
    </row>
    <row r="134" spans="1:11" x14ac:dyDescent="0.35">
      <c r="B134" s="67" t="s">
        <v>162</v>
      </c>
      <c r="C134" s="218">
        <v>843124737</v>
      </c>
      <c r="D134" s="219">
        <v>1037.5999999999999</v>
      </c>
      <c r="E134" s="218">
        <v>1235755583.9300001</v>
      </c>
      <c r="F134" s="188" t="s">
        <v>139</v>
      </c>
      <c r="I134" s="308"/>
      <c r="J134" s="308"/>
      <c r="K134" s="308"/>
    </row>
    <row r="135" spans="1:11" x14ac:dyDescent="0.35">
      <c r="B135" s="67" t="s">
        <v>163</v>
      </c>
      <c r="C135" s="218">
        <v>772500688</v>
      </c>
      <c r="D135" s="219">
        <v>1003.4</v>
      </c>
      <c r="E135" s="218">
        <v>1176115073.96</v>
      </c>
      <c r="F135" s="188" t="s">
        <v>139</v>
      </c>
    </row>
    <row r="136" spans="1:11" x14ac:dyDescent="0.35">
      <c r="B136" s="133" t="s">
        <v>164</v>
      </c>
      <c r="C136" s="222">
        <v>76704532</v>
      </c>
      <c r="D136" s="223">
        <v>41.7</v>
      </c>
      <c r="E136" s="222">
        <v>66136689.969999999</v>
      </c>
      <c r="F136" s="224" t="s">
        <v>139</v>
      </c>
    </row>
    <row r="137" spans="1:11" ht="15" thickBot="1" x14ac:dyDescent="0.4">
      <c r="B137" s="225" t="s">
        <v>165</v>
      </c>
      <c r="C137" s="226">
        <v>70624049</v>
      </c>
      <c r="D137" s="227">
        <v>34.19</v>
      </c>
      <c r="E137" s="226">
        <v>59640509.969999999</v>
      </c>
      <c r="F137" s="228" t="s">
        <v>139</v>
      </c>
    </row>
    <row r="138" spans="1:11" ht="15" thickTop="1" x14ac:dyDescent="0.35">
      <c r="B138" s="142" t="s">
        <v>484</v>
      </c>
      <c r="C138" s="197">
        <v>6.1580917562474244</v>
      </c>
      <c r="D138" s="197">
        <v>2.6191780821917807</v>
      </c>
      <c r="E138" s="197">
        <v>3.6885660425238109</v>
      </c>
      <c r="F138" s="198" t="s">
        <v>139</v>
      </c>
      <c r="G138" s="308"/>
      <c r="H138" s="308"/>
      <c r="I138" s="308"/>
      <c r="J138" s="308"/>
    </row>
    <row r="139" spans="1:11" ht="15" thickBot="1" x14ac:dyDescent="0.4">
      <c r="B139" s="225" t="s">
        <v>485</v>
      </c>
      <c r="C139" s="231">
        <v>5.6699306103544727</v>
      </c>
      <c r="D139" s="231">
        <v>2.1479452054794521</v>
      </c>
      <c r="E139" s="231">
        <v>3.3262620178592641</v>
      </c>
      <c r="F139" s="232" t="s">
        <v>139</v>
      </c>
      <c r="G139" s="308"/>
      <c r="H139" s="308"/>
      <c r="I139" s="308"/>
      <c r="J139" s="308"/>
    </row>
    <row r="140" spans="1:11" ht="15" thickTop="1" x14ac:dyDescent="0.35">
      <c r="B140" s="136" t="s">
        <v>323</v>
      </c>
      <c r="C140" s="229">
        <v>9.0976493315721566E-2</v>
      </c>
      <c r="D140" s="230">
        <v>0.04</v>
      </c>
      <c r="E140" s="229">
        <f>E136/E134</f>
        <v>5.3519232144328584E-2</v>
      </c>
      <c r="F140" s="200" t="s">
        <v>139</v>
      </c>
    </row>
    <row r="141" spans="1:11" x14ac:dyDescent="0.35">
      <c r="B141" s="67" t="s">
        <v>324</v>
      </c>
      <c r="C141" s="220">
        <v>8.3764650591671583E-2</v>
      </c>
      <c r="D141" s="221">
        <v>3.3000000000000002E-2</v>
      </c>
      <c r="E141" s="220">
        <f>E137/E134</f>
        <v>4.8262383553492695E-2</v>
      </c>
      <c r="F141" s="190" t="s">
        <v>139</v>
      </c>
    </row>
    <row r="142" spans="1:11" x14ac:dyDescent="0.35"/>
    <row r="143" spans="1:11" x14ac:dyDescent="0.35"/>
    <row r="144" spans="1:11" x14ac:dyDescent="0.35">
      <c r="B144" s="39" t="s">
        <v>568</v>
      </c>
      <c r="C144" s="38"/>
      <c r="D144" s="38"/>
      <c r="E144" s="38"/>
      <c r="F144" s="38"/>
      <c r="G144" s="3"/>
    </row>
    <row r="145" spans="1:11" ht="6" customHeight="1" x14ac:dyDescent="0.35">
      <c r="A145" s="20"/>
      <c r="B145" s="26"/>
      <c r="C145" s="20"/>
      <c r="D145" s="20"/>
      <c r="E145" s="20"/>
      <c r="F145" s="3"/>
      <c r="G145" s="3"/>
      <c r="H145" s="24"/>
      <c r="I145" s="25"/>
      <c r="J145" s="20"/>
      <c r="K145" s="6"/>
    </row>
    <row r="146" spans="1:11" x14ac:dyDescent="0.35">
      <c r="B146" s="108"/>
      <c r="C146" s="105" t="s">
        <v>119</v>
      </c>
      <c r="D146" s="105" t="s">
        <v>120</v>
      </c>
      <c r="E146" s="105" t="s">
        <v>121</v>
      </c>
      <c r="F146" s="80" t="s">
        <v>122</v>
      </c>
    </row>
    <row r="147" spans="1:11" x14ac:dyDescent="0.35">
      <c r="B147" s="67" t="s">
        <v>162</v>
      </c>
      <c r="C147" s="285" t="s">
        <v>139</v>
      </c>
      <c r="D147" s="286" t="s">
        <v>139</v>
      </c>
      <c r="E147" s="285" t="s">
        <v>139</v>
      </c>
      <c r="F147" s="188">
        <v>2110.6903595099998</v>
      </c>
    </row>
    <row r="148" spans="1:11" x14ac:dyDescent="0.35">
      <c r="B148" s="67" t="s">
        <v>163</v>
      </c>
      <c r="C148" s="285" t="s">
        <v>139</v>
      </c>
      <c r="D148" s="286" t="s">
        <v>139</v>
      </c>
      <c r="E148" s="285" t="s">
        <v>139</v>
      </c>
      <c r="F148" s="188">
        <v>1984.982291</v>
      </c>
    </row>
    <row r="149" spans="1:11" x14ac:dyDescent="0.35">
      <c r="B149" s="133" t="s">
        <v>164</v>
      </c>
      <c r="C149" s="287" t="s">
        <v>139</v>
      </c>
      <c r="D149" s="288" t="s">
        <v>139</v>
      </c>
      <c r="E149" s="287" t="s">
        <v>139</v>
      </c>
      <c r="F149" s="224">
        <v>138.39936551</v>
      </c>
    </row>
    <row r="150" spans="1:11" ht="15" thickBot="1" x14ac:dyDescent="0.4">
      <c r="B150" s="225" t="s">
        <v>165</v>
      </c>
      <c r="C150" s="289" t="s">
        <v>139</v>
      </c>
      <c r="D150" s="290" t="s">
        <v>139</v>
      </c>
      <c r="E150" s="289" t="s">
        <v>139</v>
      </c>
      <c r="F150" s="228">
        <v>125.70806851</v>
      </c>
    </row>
    <row r="151" spans="1:11" ht="15" thickTop="1" x14ac:dyDescent="0.35">
      <c r="B151" s="142" t="s">
        <v>484</v>
      </c>
      <c r="C151" s="197" t="s">
        <v>139</v>
      </c>
      <c r="D151" s="197" t="s">
        <v>139</v>
      </c>
      <c r="E151" s="197" t="s">
        <v>139</v>
      </c>
      <c r="F151" s="198">
        <v>5.2033657023765691</v>
      </c>
      <c r="G151" s="308"/>
      <c r="H151" s="308"/>
      <c r="I151" s="308"/>
      <c r="J151" s="308"/>
    </row>
    <row r="152" spans="1:11" ht="15" thickBot="1" x14ac:dyDescent="0.4">
      <c r="B152" s="225" t="s">
        <v>485</v>
      </c>
      <c r="C152" s="231" t="s">
        <v>139</v>
      </c>
      <c r="D152" s="231" t="s">
        <v>139</v>
      </c>
      <c r="E152" s="231" t="s">
        <v>139</v>
      </c>
      <c r="F152" s="232">
        <v>4.7262142408425705</v>
      </c>
      <c r="G152" s="308"/>
      <c r="H152" s="308"/>
      <c r="I152" s="308"/>
      <c r="J152" s="308"/>
    </row>
    <row r="153" spans="1:11" ht="15" thickTop="1" x14ac:dyDescent="0.35">
      <c r="B153" s="136" t="s">
        <v>323</v>
      </c>
      <c r="C153" s="229" t="s">
        <v>139</v>
      </c>
      <c r="D153" s="291" t="s">
        <v>139</v>
      </c>
      <c r="E153" s="229" t="s">
        <v>139</v>
      </c>
      <c r="F153" s="200">
        <v>6.5570662644296895E-2</v>
      </c>
    </row>
    <row r="154" spans="1:11" x14ac:dyDescent="0.35">
      <c r="B154" s="67" t="s">
        <v>324</v>
      </c>
      <c r="C154" s="220" t="s">
        <v>139</v>
      </c>
      <c r="D154" s="292" t="s">
        <v>139</v>
      </c>
      <c r="E154" s="220" t="s">
        <v>139</v>
      </c>
      <c r="F154" s="190">
        <v>5.9557797259842199E-2</v>
      </c>
    </row>
    <row r="155" spans="1:11" x14ac:dyDescent="0.35"/>
    <row r="156" spans="1:11" x14ac:dyDescent="0.35"/>
    <row r="157" spans="1:11" x14ac:dyDescent="0.35">
      <c r="B157" s="39" t="s">
        <v>569</v>
      </c>
      <c r="C157" s="38"/>
      <c r="D157" s="38"/>
      <c r="E157" s="38"/>
      <c r="F157" s="38"/>
    </row>
    <row r="158" spans="1:11" ht="6" customHeight="1" x14ac:dyDescent="0.35">
      <c r="A158" s="20"/>
      <c r="B158" s="26"/>
      <c r="C158" s="20"/>
      <c r="D158" s="20"/>
      <c r="E158" s="20"/>
      <c r="F158" s="204"/>
      <c r="G158" s="204"/>
      <c r="H158" s="24"/>
      <c r="I158" s="25"/>
      <c r="J158" s="20"/>
      <c r="K158" s="6"/>
    </row>
    <row r="159" spans="1:11" x14ac:dyDescent="0.35">
      <c r="B159" s="283"/>
      <c r="C159" s="233" t="s">
        <v>119</v>
      </c>
      <c r="D159" s="233" t="s">
        <v>120</v>
      </c>
      <c r="E159" s="233" t="s">
        <v>121</v>
      </c>
      <c r="F159" s="284" t="s">
        <v>122</v>
      </c>
    </row>
    <row r="160" spans="1:11" x14ac:dyDescent="0.35">
      <c r="B160" s="67" t="s">
        <v>162</v>
      </c>
      <c r="C160" s="218">
        <v>1960475728</v>
      </c>
      <c r="D160" s="219">
        <v>2061</v>
      </c>
      <c r="E160" s="218">
        <v>2440245832.9299998</v>
      </c>
      <c r="F160" s="188" t="s">
        <v>139</v>
      </c>
    </row>
    <row r="161" spans="1:11" x14ac:dyDescent="0.35">
      <c r="B161" s="67" t="s">
        <v>163</v>
      </c>
      <c r="C161" s="218">
        <v>1850244224</v>
      </c>
      <c r="D161" s="219">
        <v>1997</v>
      </c>
      <c r="E161" s="218">
        <v>2397263971</v>
      </c>
      <c r="F161" s="188" t="s">
        <v>139</v>
      </c>
    </row>
    <row r="162" spans="1:11" x14ac:dyDescent="0.35">
      <c r="B162" s="133" t="s">
        <v>164</v>
      </c>
      <c r="C162" s="222">
        <v>131591256</v>
      </c>
      <c r="D162" s="223">
        <v>89.43</v>
      </c>
      <c r="E162" s="222">
        <v>72337720.930000007</v>
      </c>
      <c r="F162" s="224" t="s">
        <v>139</v>
      </c>
    </row>
    <row r="163" spans="1:11" ht="15" thickBot="1" x14ac:dyDescent="0.4">
      <c r="B163" s="225" t="s">
        <v>165</v>
      </c>
      <c r="C163" s="226">
        <v>110231504</v>
      </c>
      <c r="D163" s="227">
        <v>64.05</v>
      </c>
      <c r="E163" s="226">
        <v>42981861.93</v>
      </c>
      <c r="F163" s="228" t="s">
        <v>139</v>
      </c>
    </row>
    <row r="164" spans="1:11" ht="15" thickTop="1" x14ac:dyDescent="0.35">
      <c r="B164" s="142" t="s">
        <v>484</v>
      </c>
      <c r="C164" s="197">
        <v>4.5085161627853791</v>
      </c>
      <c r="D164" s="197">
        <v>2.7808219178082192</v>
      </c>
      <c r="E164" s="197">
        <v>1.9953442228937575</v>
      </c>
      <c r="F164" s="198" t="s">
        <v>139</v>
      </c>
      <c r="G164" s="308"/>
      <c r="H164" s="308"/>
      <c r="I164" s="308"/>
      <c r="J164" s="308"/>
    </row>
    <row r="165" spans="1:11" ht="15" thickBot="1" x14ac:dyDescent="0.4">
      <c r="B165" s="225" t="s">
        <v>485</v>
      </c>
      <c r="C165" s="231">
        <v>3.7766986389440738</v>
      </c>
      <c r="D165" s="231">
        <v>1.9917808219178081</v>
      </c>
      <c r="E165" s="231">
        <v>1.185600109992885</v>
      </c>
      <c r="F165" s="232" t="s">
        <v>139</v>
      </c>
      <c r="G165" s="308"/>
      <c r="H165" s="308"/>
      <c r="I165" s="308"/>
      <c r="J165" s="308"/>
    </row>
    <row r="166" spans="1:11" ht="15" thickTop="1" x14ac:dyDescent="0.35">
      <c r="B166" s="136" t="s">
        <v>323</v>
      </c>
      <c r="C166" s="229">
        <v>6.7122104150834971E-2</v>
      </c>
      <c r="D166" s="230">
        <v>4.2999999999999997E-2</v>
      </c>
      <c r="E166" s="229">
        <f>E162/E160</f>
        <v>2.9643620308181903E-2</v>
      </c>
      <c r="F166" s="200" t="s">
        <v>139</v>
      </c>
    </row>
    <row r="167" spans="1:11" x14ac:dyDescent="0.35">
      <c r="B167" s="67" t="s">
        <v>324</v>
      </c>
      <c r="C167" s="220">
        <v>5.6226915960063344E-2</v>
      </c>
      <c r="D167" s="221">
        <v>3.1E-2</v>
      </c>
      <c r="E167" s="220">
        <f>E163/E160</f>
        <v>1.7613742578710498E-2</v>
      </c>
      <c r="F167" s="190" t="s">
        <v>139</v>
      </c>
    </row>
    <row r="168" spans="1:11" x14ac:dyDescent="0.35"/>
    <row r="169" spans="1:11" x14ac:dyDescent="0.35"/>
    <row r="170" spans="1:11" x14ac:dyDescent="0.35">
      <c r="B170" s="39" t="s">
        <v>570</v>
      </c>
      <c r="C170" s="38"/>
      <c r="D170" s="38"/>
      <c r="E170" s="38"/>
      <c r="F170" s="38"/>
    </row>
    <row r="171" spans="1:11" ht="6" customHeight="1" x14ac:dyDescent="0.35">
      <c r="A171" s="20"/>
      <c r="B171" s="26"/>
      <c r="C171" s="20"/>
      <c r="D171" s="20"/>
      <c r="E171" s="20"/>
      <c r="F171" s="3"/>
      <c r="G171" s="3"/>
      <c r="H171" s="24"/>
      <c r="I171" s="25"/>
      <c r="J171" s="20"/>
      <c r="K171" s="6"/>
    </row>
    <row r="172" spans="1:11" x14ac:dyDescent="0.35">
      <c r="B172" s="108"/>
      <c r="C172" s="105" t="s">
        <v>119</v>
      </c>
      <c r="D172" s="105" t="s">
        <v>120</v>
      </c>
      <c r="E172" s="105" t="s">
        <v>121</v>
      </c>
      <c r="F172" s="80" t="s">
        <v>122</v>
      </c>
    </row>
    <row r="173" spans="1:11" x14ac:dyDescent="0.35">
      <c r="B173" s="67" t="s">
        <v>162</v>
      </c>
      <c r="C173" s="285" t="s">
        <v>139</v>
      </c>
      <c r="D173" s="286" t="s">
        <v>139</v>
      </c>
      <c r="E173" s="285" t="s">
        <v>139</v>
      </c>
      <c r="F173" s="188">
        <v>4759.0976509299999</v>
      </c>
    </row>
    <row r="174" spans="1:11" x14ac:dyDescent="0.35">
      <c r="B174" s="67" t="s">
        <v>163</v>
      </c>
      <c r="C174" s="285" t="s">
        <v>139</v>
      </c>
      <c r="D174" s="286" t="s">
        <v>139</v>
      </c>
      <c r="E174" s="285" t="s">
        <v>139</v>
      </c>
      <c r="F174" s="188">
        <v>4491.2721379599998</v>
      </c>
    </row>
    <row r="175" spans="1:11" x14ac:dyDescent="0.35">
      <c r="B175" s="133" t="s">
        <v>164</v>
      </c>
      <c r="C175" s="287" t="s">
        <v>139</v>
      </c>
      <c r="D175" s="288" t="s">
        <v>139</v>
      </c>
      <c r="E175" s="287" t="s">
        <v>139</v>
      </c>
      <c r="F175" s="224">
        <v>304.39145297000005</v>
      </c>
    </row>
    <row r="176" spans="1:11" ht="15" thickBot="1" x14ac:dyDescent="0.4">
      <c r="B176" s="225" t="s">
        <v>165</v>
      </c>
      <c r="C176" s="289" t="s">
        <v>139</v>
      </c>
      <c r="D176" s="290" t="s">
        <v>139</v>
      </c>
      <c r="E176" s="289" t="s">
        <v>139</v>
      </c>
      <c r="F176" s="228">
        <v>267.82551296999998</v>
      </c>
    </row>
    <row r="177" spans="2:10" ht="15" thickTop="1" x14ac:dyDescent="0.35">
      <c r="B177" s="142" t="s">
        <v>484</v>
      </c>
      <c r="C177" s="197" t="s">
        <v>139</v>
      </c>
      <c r="D177" s="197" t="s">
        <v>139</v>
      </c>
      <c r="E177" s="197" t="s">
        <v>139</v>
      </c>
      <c r="F177" s="198">
        <v>4.7393621410149613</v>
      </c>
      <c r="G177" s="308"/>
      <c r="H177" s="308"/>
      <c r="I177" s="308"/>
      <c r="J177" s="308"/>
    </row>
    <row r="178" spans="2:10" ht="15" thickBot="1" x14ac:dyDescent="0.4">
      <c r="B178" s="225" t="s">
        <v>485</v>
      </c>
      <c r="C178" s="231" t="s">
        <v>139</v>
      </c>
      <c r="D178" s="231" t="s">
        <v>139</v>
      </c>
      <c r="E178" s="231" t="s">
        <v>139</v>
      </c>
      <c r="F178" s="232">
        <v>4.170031990658523</v>
      </c>
      <c r="G178" s="308"/>
      <c r="H178" s="308"/>
      <c r="I178" s="308"/>
      <c r="J178" s="308"/>
    </row>
    <row r="179" spans="2:10" ht="15" thickTop="1" x14ac:dyDescent="0.35">
      <c r="B179" s="136" t="s">
        <v>323</v>
      </c>
      <c r="C179" s="229" t="s">
        <v>139</v>
      </c>
      <c r="D179" s="291" t="s">
        <v>139</v>
      </c>
      <c r="E179" s="229" t="s">
        <v>139</v>
      </c>
      <c r="F179" s="200">
        <v>6.3959909061861206E-2</v>
      </c>
    </row>
    <row r="180" spans="2:10" x14ac:dyDescent="0.35">
      <c r="B180" s="67" t="s">
        <v>324</v>
      </c>
      <c r="C180" s="220" t="s">
        <v>139</v>
      </c>
      <c r="D180" s="292" t="s">
        <v>139</v>
      </c>
      <c r="E180" s="220" t="s">
        <v>139</v>
      </c>
      <c r="F180" s="190">
        <v>5.6276532362739599E-2</v>
      </c>
    </row>
    <row r="181" spans="2:10" x14ac:dyDescent="0.35">
      <c r="B181" s="111"/>
      <c r="C181" s="112"/>
      <c r="D181" s="113"/>
      <c r="E181" s="112"/>
      <c r="F181" s="114"/>
    </row>
    <row r="182" spans="2:10" x14ac:dyDescent="0.35">
      <c r="B182" s="93"/>
      <c r="C182" s="112"/>
      <c r="D182" s="113"/>
      <c r="E182" s="112"/>
      <c r="F182" s="114"/>
    </row>
    <row r="194" spans="2:2" hidden="1" x14ac:dyDescent="0.35">
      <c r="B194" s="110"/>
    </row>
    <row r="220" spans="2:6" hidden="1" x14ac:dyDescent="0.35">
      <c r="B220" s="93"/>
      <c r="C220" s="112"/>
      <c r="D220" s="113"/>
      <c r="E220" s="112"/>
      <c r="F220" s="114"/>
    </row>
    <row r="221" spans="2:6" hidden="1" x14ac:dyDescent="0.35">
      <c r="B221" s="93"/>
      <c r="C221" s="112"/>
      <c r="D221" s="113"/>
      <c r="E221" s="112"/>
      <c r="F221" s="114"/>
    </row>
    <row r="222" spans="2:6" hidden="1" x14ac:dyDescent="0.35">
      <c r="B222" s="93"/>
      <c r="C222" s="112"/>
      <c r="D222" s="113"/>
      <c r="E222" s="112"/>
      <c r="F222" s="114"/>
    </row>
    <row r="223" spans="2:6" hidden="1" x14ac:dyDescent="0.35">
      <c r="B223" s="93"/>
      <c r="C223" s="112"/>
      <c r="D223" s="113"/>
      <c r="E223" s="112"/>
      <c r="F223" s="114"/>
    </row>
    <row r="224" spans="2:6" hidden="1" x14ac:dyDescent="0.35">
      <c r="B224" s="93"/>
      <c r="C224" s="112"/>
      <c r="D224" s="113"/>
      <c r="E224" s="112"/>
      <c r="F224" s="114"/>
    </row>
    <row r="225" spans="2:6" hidden="1" x14ac:dyDescent="0.35">
      <c r="B225" s="93"/>
      <c r="C225" s="112"/>
      <c r="D225" s="113"/>
      <c r="E225" s="112"/>
      <c r="F225" s="114"/>
    </row>
    <row r="226" spans="2:6" hidden="1" x14ac:dyDescent="0.35">
      <c r="B226" s="93"/>
      <c r="C226" s="112"/>
      <c r="D226" s="113"/>
      <c r="E226" s="112"/>
      <c r="F226" s="114"/>
    </row>
    <row r="227" spans="2:6" hidden="1" x14ac:dyDescent="0.35">
      <c r="B227" s="93"/>
      <c r="C227" s="112"/>
      <c r="D227" s="113"/>
      <c r="E227" s="112"/>
      <c r="F227" s="114"/>
    </row>
    <row r="228" spans="2:6" hidden="1" x14ac:dyDescent="0.35">
      <c r="B228" s="93"/>
      <c r="C228" s="112"/>
      <c r="D228" s="113"/>
      <c r="E228" s="112"/>
      <c r="F228" s="114"/>
    </row>
  </sheetData>
  <mergeCells count="2">
    <mergeCell ref="B55:F57"/>
    <mergeCell ref="B101:F10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1443-09C0-4DEF-B54D-4F57ABAF7922}">
  <sheetPr>
    <tabColor theme="6" tint="-0.499984740745262"/>
  </sheetPr>
  <dimension ref="B1:B2"/>
  <sheetViews>
    <sheetView showGridLines="0" workbookViewId="0">
      <selection activeCell="B2" sqref="B2"/>
    </sheetView>
  </sheetViews>
  <sheetFormatPr defaultColWidth="8.81640625" defaultRowHeight="14.5" x14ac:dyDescent="0.35"/>
  <cols>
    <col min="1" max="1" width="2.1796875" style="126" customWidth="1"/>
    <col min="2" max="16384" width="8.81640625" style="126"/>
  </cols>
  <sheetData>
    <row r="1" spans="2:2" ht="9.65" customHeight="1" x14ac:dyDescent="0.35"/>
    <row r="2" spans="2:2" x14ac:dyDescent="0.35">
      <c r="B2" s="632" t="s">
        <v>571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D5AD0-F6AD-47B0-8CC3-DAD8F02062F8}">
  <sheetPr>
    <tabColor theme="6"/>
  </sheetPr>
  <dimension ref="A1:Q43"/>
  <sheetViews>
    <sheetView showGridLines="0" zoomScaleNormal="100" workbookViewId="0">
      <selection activeCell="E3" sqref="E3"/>
    </sheetView>
  </sheetViews>
  <sheetFormatPr defaultColWidth="0" defaultRowHeight="0" customHeight="1" zeroHeight="1" x14ac:dyDescent="0.35"/>
  <cols>
    <col min="1" max="1" width="2.453125" customWidth="1"/>
    <col min="2" max="2" width="41.7265625" style="8" customWidth="1"/>
    <col min="3" max="6" width="19.54296875" style="4" customWidth="1"/>
    <col min="7" max="7" width="2.7265625" style="4" customWidth="1"/>
    <col min="8" max="8" width="19.54296875" style="4" hidden="1" customWidth="1"/>
    <col min="9" max="9" width="19.54296875" style="11" hidden="1" customWidth="1"/>
    <col min="10" max="17" width="19.54296875" hidden="1" customWidth="1"/>
    <col min="18"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G5" s="6"/>
      <c r="H5" s="6"/>
    </row>
    <row r="6" spans="1:17" ht="25" x14ac:dyDescent="0.5">
      <c r="B6" s="9" t="s">
        <v>572</v>
      </c>
      <c r="C6" s="6"/>
      <c r="D6" s="6"/>
      <c r="E6" s="6"/>
      <c r="F6" s="6"/>
      <c r="G6" s="6"/>
      <c r="H6" s="6"/>
    </row>
    <row r="7" spans="1:17" ht="14.5" x14ac:dyDescent="0.35">
      <c r="B7" s="1"/>
      <c r="C7" s="3"/>
      <c r="D7" s="3"/>
      <c r="E7" s="3"/>
      <c r="F7" s="3"/>
      <c r="G7" s="3"/>
      <c r="H7" s="5"/>
    </row>
    <row r="8" spans="1:17" ht="14.5" x14ac:dyDescent="0.35">
      <c r="B8" s="1"/>
      <c r="C8" s="3"/>
      <c r="D8" s="3"/>
      <c r="E8" s="3"/>
      <c r="F8" s="3"/>
      <c r="G8" s="3"/>
      <c r="H8" s="5"/>
    </row>
    <row r="9" spans="1:17" ht="18" x14ac:dyDescent="0.4">
      <c r="B9" s="10" t="s">
        <v>98</v>
      </c>
      <c r="C9" s="5"/>
      <c r="D9" s="5"/>
      <c r="E9" s="5"/>
      <c r="F9" s="5"/>
      <c r="G9" s="6"/>
      <c r="H9" s="5"/>
    </row>
    <row r="10" spans="1:17" ht="14.5" x14ac:dyDescent="0.35">
      <c r="A10" s="20"/>
      <c r="B10" s="1"/>
      <c r="C10" s="3"/>
      <c r="D10" s="3"/>
      <c r="E10" s="3"/>
      <c r="F10" s="3"/>
      <c r="G10" s="3"/>
      <c r="H10" s="24"/>
      <c r="I10" s="25"/>
      <c r="J10" s="20"/>
      <c r="K10" s="6"/>
    </row>
    <row r="11" spans="1:17" ht="14.5" x14ac:dyDescent="0.35">
      <c r="A11" s="20"/>
      <c r="B11" s="26" t="s">
        <v>573</v>
      </c>
      <c r="C11" s="20"/>
      <c r="D11" s="20"/>
      <c r="E11" s="20"/>
      <c r="F11" s="3"/>
      <c r="G11" s="3"/>
      <c r="H11" s="24"/>
      <c r="I11" s="25"/>
      <c r="J11" s="20"/>
      <c r="K11" s="6"/>
    </row>
    <row r="12" spans="1:17" ht="6" customHeight="1" x14ac:dyDescent="0.35">
      <c r="A12" s="20"/>
      <c r="B12" s="26"/>
      <c r="C12" s="20"/>
      <c r="D12" s="20"/>
      <c r="E12" s="20"/>
      <c r="F12" s="3"/>
      <c r="G12" s="3"/>
      <c r="H12" s="24"/>
      <c r="I12" s="25"/>
      <c r="J12" s="20"/>
      <c r="K12" s="6"/>
    </row>
    <row r="13" spans="1:17" ht="14.5" x14ac:dyDescent="0.35">
      <c r="A13" s="20"/>
      <c r="B13" s="620"/>
      <c r="C13" s="75" t="s">
        <v>119</v>
      </c>
      <c r="D13" s="75" t="s">
        <v>120</v>
      </c>
      <c r="E13" s="75" t="s">
        <v>121</v>
      </c>
      <c r="F13" s="76" t="s">
        <v>122</v>
      </c>
      <c r="G13" s="3"/>
      <c r="H13" s="24"/>
      <c r="I13" s="25"/>
      <c r="J13" s="20"/>
      <c r="K13" s="6"/>
    </row>
    <row r="14" spans="1:17" ht="15" thickBot="1" x14ac:dyDescent="0.4">
      <c r="A14" s="20"/>
      <c r="B14" s="622" t="s">
        <v>574</v>
      </c>
      <c r="C14" s="623">
        <v>825383</v>
      </c>
      <c r="D14" s="623">
        <v>818228</v>
      </c>
      <c r="E14" s="623">
        <v>816132</v>
      </c>
      <c r="F14" s="624">
        <v>834981</v>
      </c>
      <c r="G14" s="602"/>
      <c r="H14" s="24"/>
      <c r="I14" s="25"/>
      <c r="J14" s="20"/>
      <c r="K14" s="6"/>
    </row>
    <row r="15" spans="1:17" ht="26.5" customHeight="1" thickTop="1" x14ac:dyDescent="0.35">
      <c r="A15" s="20"/>
      <c r="B15" s="621" t="s">
        <v>575</v>
      </c>
      <c r="C15" s="573">
        <v>166943</v>
      </c>
      <c r="D15" s="573">
        <v>166830</v>
      </c>
      <c r="E15" s="573">
        <v>165694</v>
      </c>
      <c r="F15" s="574">
        <v>167035</v>
      </c>
      <c r="G15" s="3"/>
      <c r="H15" s="24"/>
      <c r="I15" s="25"/>
      <c r="J15" s="20"/>
      <c r="K15" s="6"/>
    </row>
    <row r="16" spans="1:17" ht="26.15" customHeight="1" x14ac:dyDescent="0.35">
      <c r="A16" s="20"/>
      <c r="B16" s="619" t="s">
        <v>576</v>
      </c>
      <c r="C16" s="68">
        <v>22986</v>
      </c>
      <c r="D16" s="68">
        <v>22452</v>
      </c>
      <c r="E16" s="68">
        <v>22630</v>
      </c>
      <c r="F16" s="69">
        <v>24003</v>
      </c>
      <c r="G16" s="3"/>
      <c r="H16" s="24"/>
      <c r="I16" s="25"/>
      <c r="J16" s="20"/>
      <c r="K16" s="6"/>
    </row>
    <row r="17" spans="1:11" ht="14.5" x14ac:dyDescent="0.35">
      <c r="A17" s="20"/>
      <c r="B17" s="70"/>
      <c r="C17" s="83"/>
      <c r="D17" s="83"/>
      <c r="E17" s="83"/>
      <c r="F17" s="83"/>
      <c r="G17" s="3"/>
      <c r="H17" s="24"/>
      <c r="I17" s="25"/>
      <c r="J17" s="20"/>
      <c r="K17" s="6"/>
    </row>
    <row r="18" spans="1:11" ht="14.5" x14ac:dyDescent="0.35">
      <c r="A18" s="20"/>
      <c r="B18" s="70"/>
      <c r="C18" s="83"/>
      <c r="D18" s="83"/>
      <c r="E18" s="83"/>
      <c r="F18" s="83"/>
      <c r="G18" s="3"/>
      <c r="H18" s="24"/>
      <c r="I18" s="25"/>
      <c r="J18" s="20"/>
      <c r="K18" s="6"/>
    </row>
    <row r="19" spans="1:11" ht="14.5" x14ac:dyDescent="0.35">
      <c r="A19" s="20"/>
      <c r="B19" s="26" t="s">
        <v>577</v>
      </c>
      <c r="C19" s="20"/>
      <c r="D19" s="20"/>
      <c r="E19" s="20"/>
      <c r="F19" s="3"/>
      <c r="G19" s="3"/>
      <c r="H19" s="24"/>
      <c r="I19" s="25"/>
      <c r="J19" s="20"/>
      <c r="K19" s="6"/>
    </row>
    <row r="20" spans="1:11" ht="6" customHeight="1" x14ac:dyDescent="0.35">
      <c r="A20" s="20"/>
      <c r="B20" s="26"/>
      <c r="C20" s="20"/>
      <c r="D20" s="20"/>
      <c r="E20" s="20"/>
      <c r="F20" s="3"/>
      <c r="G20" s="3"/>
      <c r="H20" s="24"/>
      <c r="I20" s="25"/>
      <c r="J20" s="20"/>
      <c r="K20" s="6"/>
    </row>
    <row r="21" spans="1:11" ht="14.5" x14ac:dyDescent="0.35">
      <c r="A21" s="20"/>
      <c r="B21" s="31"/>
      <c r="C21" s="32" t="s">
        <v>119</v>
      </c>
      <c r="D21" s="32" t="s">
        <v>120</v>
      </c>
      <c r="E21" s="32" t="s">
        <v>121</v>
      </c>
      <c r="F21" s="33" t="s">
        <v>122</v>
      </c>
      <c r="G21" s="3"/>
      <c r="H21" s="24"/>
      <c r="I21" s="25"/>
      <c r="J21" s="20"/>
      <c r="K21" s="6"/>
    </row>
    <row r="22" spans="1:11" ht="14.5" x14ac:dyDescent="0.35">
      <c r="A22" s="20"/>
      <c r="B22" s="327" t="s">
        <v>578</v>
      </c>
      <c r="C22" s="339">
        <v>1432</v>
      </c>
      <c r="D22" s="339">
        <v>1407</v>
      </c>
      <c r="E22" s="339">
        <v>1334</v>
      </c>
      <c r="F22" s="340">
        <v>1264</v>
      </c>
      <c r="G22" s="603"/>
      <c r="H22" s="24"/>
      <c r="I22" s="25"/>
      <c r="J22" s="20"/>
      <c r="K22" s="6"/>
    </row>
    <row r="23" spans="1:11" ht="14.5" x14ac:dyDescent="0.35">
      <c r="A23" s="20"/>
      <c r="B23" s="67" t="s">
        <v>441</v>
      </c>
      <c r="C23" s="68">
        <v>100</v>
      </c>
      <c r="D23" s="68">
        <v>149</v>
      </c>
      <c r="E23" s="68">
        <v>116</v>
      </c>
      <c r="F23" s="69">
        <v>107</v>
      </c>
      <c r="G23" s="3"/>
      <c r="H23" s="24"/>
      <c r="I23" s="25"/>
      <c r="J23" s="20"/>
      <c r="K23" s="6"/>
    </row>
    <row r="24" spans="1:11" ht="14.5" x14ac:dyDescent="0.35">
      <c r="A24" s="20"/>
      <c r="B24" s="67" t="s">
        <v>442</v>
      </c>
      <c r="C24" s="68">
        <v>988</v>
      </c>
      <c r="D24" s="68">
        <v>938</v>
      </c>
      <c r="E24" s="68">
        <v>942</v>
      </c>
      <c r="F24" s="69">
        <v>894</v>
      </c>
      <c r="G24" s="3"/>
      <c r="H24" s="24"/>
      <c r="I24" s="25"/>
      <c r="J24" s="20"/>
      <c r="K24" s="6"/>
    </row>
    <row r="25" spans="1:11" ht="14.5" x14ac:dyDescent="0.35">
      <c r="A25" s="20"/>
      <c r="B25" s="67" t="s">
        <v>443</v>
      </c>
      <c r="C25" s="68">
        <v>344</v>
      </c>
      <c r="D25" s="68">
        <v>304</v>
      </c>
      <c r="E25" s="68">
        <v>276</v>
      </c>
      <c r="F25" s="69">
        <v>263</v>
      </c>
      <c r="G25" s="3"/>
      <c r="H25" s="24"/>
      <c r="I25" s="25"/>
      <c r="J25" s="20"/>
      <c r="K25" s="6"/>
    </row>
    <row r="26" spans="1:11" ht="14.5" x14ac:dyDescent="0.35">
      <c r="A26" s="20"/>
      <c r="B26" s="70"/>
      <c r="C26" s="83"/>
      <c r="D26" s="83"/>
      <c r="E26" s="83"/>
      <c r="F26" s="83"/>
      <c r="G26" s="3"/>
      <c r="H26" s="24"/>
      <c r="I26" s="25"/>
      <c r="J26" s="20"/>
      <c r="K26" s="6"/>
    </row>
    <row r="27" spans="1:11" ht="14.5" x14ac:dyDescent="0.35">
      <c r="A27" s="20"/>
      <c r="B27" s="70"/>
      <c r="C27" s="83"/>
      <c r="D27" s="83"/>
      <c r="E27" s="83"/>
      <c r="F27" s="83"/>
      <c r="G27" s="3"/>
      <c r="H27" s="24"/>
      <c r="I27" s="25"/>
      <c r="J27" s="20"/>
      <c r="K27" s="6"/>
    </row>
    <row r="28" spans="1:11" ht="14.5" x14ac:dyDescent="0.35">
      <c r="A28" s="20"/>
      <c r="B28" s="26" t="s">
        <v>579</v>
      </c>
      <c r="C28" s="20"/>
      <c r="D28" s="20"/>
      <c r="E28" s="20"/>
      <c r="F28" s="3"/>
      <c r="G28" s="3"/>
      <c r="H28" s="24"/>
      <c r="I28" s="25"/>
      <c r="J28" s="20"/>
      <c r="K28" s="6"/>
    </row>
    <row r="29" spans="1:11" ht="6" customHeight="1" x14ac:dyDescent="0.35">
      <c r="A29" s="20"/>
      <c r="B29" s="26"/>
      <c r="C29" s="20"/>
      <c r="D29" s="20"/>
      <c r="E29" s="20"/>
      <c r="F29" s="204"/>
      <c r="G29" s="204"/>
      <c r="H29" s="24"/>
      <c r="I29" s="25"/>
      <c r="J29" s="20"/>
      <c r="K29" s="6"/>
    </row>
    <row r="30" spans="1:11" ht="14.5" x14ac:dyDescent="0.35">
      <c r="A30" s="20"/>
      <c r="B30" s="31"/>
      <c r="C30" s="32" t="s">
        <v>119</v>
      </c>
      <c r="D30" s="32" t="s">
        <v>120</v>
      </c>
      <c r="E30" s="32" t="s">
        <v>121</v>
      </c>
      <c r="F30" s="33" t="s">
        <v>122</v>
      </c>
      <c r="G30" s="3"/>
      <c r="H30" s="24"/>
      <c r="I30" s="25"/>
      <c r="J30" s="20"/>
      <c r="K30" s="6"/>
    </row>
    <row r="31" spans="1:11" ht="14.5" x14ac:dyDescent="0.35">
      <c r="A31" s="20"/>
      <c r="B31" s="67" t="s">
        <v>580</v>
      </c>
      <c r="C31" s="90">
        <v>2712</v>
      </c>
      <c r="D31" s="90">
        <v>2859.9</v>
      </c>
      <c r="E31" s="90">
        <v>2963.15</v>
      </c>
      <c r="F31" s="91">
        <v>2989.47</v>
      </c>
      <c r="G31" s="602"/>
      <c r="H31" s="24"/>
      <c r="I31" s="25"/>
      <c r="J31" s="20"/>
      <c r="K31" s="6"/>
    </row>
    <row r="32" spans="1:11" ht="14.5" x14ac:dyDescent="0.35">
      <c r="A32" s="20"/>
      <c r="B32" s="70"/>
      <c r="C32" s="159"/>
      <c r="D32" s="159"/>
      <c r="E32" s="159"/>
      <c r="F32" s="159"/>
      <c r="G32" s="3"/>
      <c r="H32" s="24"/>
      <c r="I32" s="25"/>
      <c r="J32" s="20"/>
      <c r="K32" s="6"/>
    </row>
    <row r="33" spans="1:11" ht="14.5" x14ac:dyDescent="0.35">
      <c r="A33" s="20"/>
      <c r="B33" s="70"/>
      <c r="C33" s="83"/>
      <c r="D33" s="83"/>
      <c r="E33" s="83"/>
      <c r="F33" s="83"/>
      <c r="G33" s="3"/>
      <c r="H33" s="24"/>
      <c r="I33" s="25"/>
      <c r="J33" s="20"/>
      <c r="K33" s="6"/>
    </row>
    <row r="42" spans="1:11" ht="14.5" hidden="1" x14ac:dyDescent="0.35">
      <c r="A42" s="20"/>
      <c r="B42" s="70"/>
      <c r="C42" s="159"/>
      <c r="D42" s="159"/>
      <c r="E42" s="159"/>
      <c r="F42" s="159"/>
      <c r="G42" s="3"/>
      <c r="H42" s="24"/>
      <c r="I42" s="25"/>
      <c r="J42" s="20"/>
      <c r="K42" s="6"/>
    </row>
    <row r="43" spans="1:11" ht="14.5" hidden="1" x14ac:dyDescent="0.35">
      <c r="A43" s="20"/>
      <c r="C43" s="6"/>
      <c r="D43" s="6"/>
      <c r="E43" s="6"/>
      <c r="F43" s="6"/>
      <c r="G43" s="3"/>
      <c r="H43" s="24"/>
      <c r="I43" s="25"/>
      <c r="J43" s="20"/>
      <c r="K43" s="6"/>
    </row>
  </sheetData>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44559-AD80-4671-BD29-A246C18B82CC}">
  <sheetPr>
    <tabColor theme="6"/>
  </sheetPr>
  <dimension ref="A1:Q40"/>
  <sheetViews>
    <sheetView showGridLines="0" zoomScaleNormal="100" workbookViewId="0">
      <selection activeCell="E3" sqref="E3"/>
    </sheetView>
  </sheetViews>
  <sheetFormatPr defaultColWidth="0" defaultRowHeight="0" customHeight="1" zeroHeight="1" x14ac:dyDescent="0.35"/>
  <cols>
    <col min="1" max="1" width="2.453125" customWidth="1"/>
    <col min="2" max="2" width="41.7265625" style="8" customWidth="1"/>
    <col min="3" max="6" width="19.54296875" style="4" customWidth="1"/>
    <col min="7" max="7" width="2.7265625" style="4" customWidth="1"/>
    <col min="8" max="8" width="19.54296875" style="4" hidden="1" customWidth="1"/>
    <col min="9" max="9" width="19.54296875" style="11" hidden="1" customWidth="1"/>
    <col min="10" max="17" width="19.54296875" hidden="1" customWidth="1"/>
    <col min="18"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G5" s="6"/>
      <c r="H5" s="6"/>
    </row>
    <row r="6" spans="1:17" ht="25" x14ac:dyDescent="0.5">
      <c r="B6" s="9" t="s">
        <v>572</v>
      </c>
      <c r="C6" s="6"/>
      <c r="D6" s="6"/>
      <c r="E6" s="6"/>
      <c r="F6" s="6"/>
      <c r="G6" s="6"/>
      <c r="H6" s="6"/>
    </row>
    <row r="7" spans="1:17" ht="14.5" x14ac:dyDescent="0.35">
      <c r="B7" s="1"/>
      <c r="C7" s="3"/>
      <c r="D7" s="3"/>
      <c r="E7" s="3"/>
      <c r="F7" s="3"/>
      <c r="G7" s="3"/>
      <c r="H7" s="5"/>
    </row>
    <row r="8" spans="1:17" ht="14.5" x14ac:dyDescent="0.35">
      <c r="B8" s="1"/>
      <c r="C8" s="3"/>
      <c r="D8" s="3"/>
      <c r="E8" s="3"/>
      <c r="F8" s="3"/>
      <c r="G8" s="3"/>
      <c r="H8" s="5"/>
    </row>
    <row r="9" spans="1:17" ht="18" x14ac:dyDescent="0.4">
      <c r="B9" s="10" t="s">
        <v>581</v>
      </c>
      <c r="C9" s="5"/>
      <c r="D9" s="5"/>
      <c r="E9" s="5"/>
      <c r="F9" s="5"/>
      <c r="G9" s="6"/>
      <c r="H9" s="5"/>
    </row>
    <row r="10" spans="1:17" ht="14.5" x14ac:dyDescent="0.35">
      <c r="A10" s="20"/>
      <c r="B10" s="1"/>
      <c r="C10" s="3"/>
      <c r="D10" s="3"/>
      <c r="E10" s="3"/>
      <c r="F10" s="3"/>
      <c r="G10" s="3"/>
      <c r="H10" s="24"/>
      <c r="I10" s="25"/>
      <c r="J10" s="20"/>
      <c r="K10" s="6"/>
    </row>
    <row r="15" spans="1:17" ht="14.5" x14ac:dyDescent="0.35">
      <c r="A15" s="20"/>
      <c r="B15" s="160" t="s">
        <v>582</v>
      </c>
      <c r="C15" s="20"/>
      <c r="D15" s="20"/>
      <c r="E15" s="20"/>
      <c r="F15" s="3"/>
      <c r="G15" s="3"/>
      <c r="H15" s="24"/>
      <c r="I15" s="25"/>
      <c r="J15" s="20"/>
      <c r="K15" s="6"/>
    </row>
    <row r="16" spans="1:17" ht="6" customHeight="1" x14ac:dyDescent="0.35">
      <c r="A16" s="20"/>
      <c r="B16" s="26"/>
      <c r="C16" s="20"/>
      <c r="D16" s="20"/>
      <c r="E16" s="20"/>
      <c r="F16" s="3"/>
      <c r="G16" s="3"/>
      <c r="H16" s="24"/>
      <c r="I16" s="25"/>
      <c r="J16" s="20"/>
      <c r="K16" s="6"/>
    </row>
    <row r="17" spans="1:11" ht="14.5" x14ac:dyDescent="0.35">
      <c r="A17" s="20"/>
      <c r="B17" s="321" t="s">
        <v>29</v>
      </c>
      <c r="C17" s="32" t="s">
        <v>583</v>
      </c>
      <c r="D17" s="32" t="s">
        <v>584</v>
      </c>
      <c r="E17" s="32" t="s">
        <v>585</v>
      </c>
      <c r="F17" s="33" t="s">
        <v>586</v>
      </c>
      <c r="G17" s="3"/>
      <c r="H17" s="24"/>
      <c r="I17" s="25"/>
      <c r="J17" s="20"/>
      <c r="K17" s="6"/>
    </row>
    <row r="18" spans="1:11" ht="14.5" x14ac:dyDescent="0.35">
      <c r="A18" s="20"/>
      <c r="B18" s="136" t="s">
        <v>587</v>
      </c>
      <c r="C18" s="90">
        <v>477.3</v>
      </c>
      <c r="D18" s="90">
        <v>513.5</v>
      </c>
      <c r="E18" s="90">
        <v>535.4</v>
      </c>
      <c r="F18" s="91">
        <v>502.09</v>
      </c>
      <c r="G18" s="3"/>
      <c r="H18" s="24"/>
      <c r="I18" s="25"/>
      <c r="J18" s="20"/>
      <c r="K18" s="6"/>
    </row>
    <row r="19" spans="1:11" ht="14.5" x14ac:dyDescent="0.35">
      <c r="A19" s="20"/>
      <c r="B19" s="67" t="s">
        <v>588</v>
      </c>
      <c r="C19" s="90">
        <v>536.1</v>
      </c>
      <c r="D19" s="90">
        <v>558.4</v>
      </c>
      <c r="E19" s="90">
        <v>573.6</v>
      </c>
      <c r="F19" s="91">
        <v>563.58000000000004</v>
      </c>
      <c r="G19" s="3"/>
      <c r="H19" s="24"/>
      <c r="I19" s="25"/>
      <c r="J19" s="20"/>
      <c r="K19" s="6"/>
    </row>
    <row r="20" spans="1:11" ht="14.5" x14ac:dyDescent="0.35">
      <c r="A20" s="20"/>
      <c r="B20" s="67" t="s">
        <v>492</v>
      </c>
      <c r="C20" s="90">
        <v>283.10000000000002</v>
      </c>
      <c r="D20" s="90">
        <v>292.8</v>
      </c>
      <c r="E20" s="90">
        <v>302</v>
      </c>
      <c r="F20" s="91">
        <v>315.07</v>
      </c>
      <c r="G20" s="3"/>
      <c r="H20" s="24"/>
      <c r="I20" s="25"/>
      <c r="J20" s="20"/>
      <c r="K20" s="6"/>
    </row>
    <row r="21" spans="1:11" ht="14.5" x14ac:dyDescent="0.35">
      <c r="A21" s="20"/>
      <c r="B21" s="67" t="s">
        <v>589</v>
      </c>
      <c r="C21" s="90">
        <v>301.3</v>
      </c>
      <c r="D21" s="90">
        <v>336.6</v>
      </c>
      <c r="E21" s="90">
        <v>357.3</v>
      </c>
      <c r="F21" s="91">
        <v>322.61</v>
      </c>
      <c r="G21" s="3"/>
      <c r="H21" s="24"/>
      <c r="I21" s="25"/>
      <c r="J21" s="20"/>
      <c r="K21" s="6"/>
    </row>
    <row r="22" spans="1:11" ht="14.5" x14ac:dyDescent="0.35">
      <c r="A22" s="20"/>
      <c r="B22" s="67" t="s">
        <v>590</v>
      </c>
      <c r="C22" s="90">
        <v>263</v>
      </c>
      <c r="D22" s="90">
        <v>283.60000000000002</v>
      </c>
      <c r="E22" s="90">
        <v>294.10000000000002</v>
      </c>
      <c r="F22" s="91">
        <v>293.27</v>
      </c>
      <c r="G22" s="3"/>
      <c r="H22" s="24"/>
      <c r="I22" s="25"/>
      <c r="J22" s="20"/>
      <c r="K22" s="6"/>
    </row>
    <row r="23" spans="1:11" ht="14.5" x14ac:dyDescent="0.35">
      <c r="A23" s="20"/>
      <c r="B23" s="67" t="s">
        <v>591</v>
      </c>
      <c r="C23" s="90">
        <v>210.1</v>
      </c>
      <c r="D23" s="90">
        <v>219.8</v>
      </c>
      <c r="E23" s="90">
        <v>225.4</v>
      </c>
      <c r="F23" s="91">
        <v>219.61</v>
      </c>
      <c r="G23" s="3"/>
      <c r="H23" s="24"/>
      <c r="I23" s="25"/>
      <c r="J23" s="20"/>
      <c r="K23" s="6"/>
    </row>
    <row r="24" spans="1:11" ht="14.5" customHeight="1" x14ac:dyDescent="0.35">
      <c r="A24" s="20"/>
      <c r="B24" s="67" t="s">
        <v>592</v>
      </c>
      <c r="C24" s="90">
        <v>195.7</v>
      </c>
      <c r="D24" s="90">
        <v>212.8</v>
      </c>
      <c r="E24" s="90">
        <v>218</v>
      </c>
      <c r="F24" s="91">
        <v>224.26</v>
      </c>
      <c r="G24" s="3"/>
      <c r="H24" s="24"/>
      <c r="I24" s="25"/>
      <c r="J24" s="20"/>
      <c r="K24" s="6"/>
    </row>
    <row r="25" spans="1:11" ht="14.5" customHeight="1" x14ac:dyDescent="0.35">
      <c r="A25" s="20"/>
      <c r="B25" s="67" t="s">
        <v>593</v>
      </c>
      <c r="C25" s="90">
        <v>163.19999999999999</v>
      </c>
      <c r="D25" s="90">
        <v>183.1</v>
      </c>
      <c r="E25" s="90">
        <v>190.3</v>
      </c>
      <c r="F25" s="91">
        <v>200.08</v>
      </c>
      <c r="G25" s="3"/>
      <c r="H25" s="24"/>
      <c r="I25" s="25"/>
      <c r="J25" s="20"/>
      <c r="K25" s="6"/>
    </row>
    <row r="26" spans="1:11" ht="14.5" x14ac:dyDescent="0.35">
      <c r="A26" s="20"/>
      <c r="B26" s="67" t="s">
        <v>594</v>
      </c>
      <c r="C26" s="90">
        <v>89.1</v>
      </c>
      <c r="D26" s="90">
        <v>99.3</v>
      </c>
      <c r="E26" s="90">
        <v>108.6</v>
      </c>
      <c r="F26" s="91">
        <v>116.64</v>
      </c>
      <c r="G26" s="3"/>
      <c r="H26" s="24"/>
      <c r="I26" s="25"/>
      <c r="J26" s="20"/>
      <c r="K26" s="6"/>
    </row>
    <row r="27" spans="1:11" ht="14.5" x14ac:dyDescent="0.35">
      <c r="A27" s="20"/>
      <c r="B27" s="67" t="s">
        <v>595</v>
      </c>
      <c r="C27" s="90">
        <v>40.9</v>
      </c>
      <c r="D27" s="90">
        <v>42.9</v>
      </c>
      <c r="E27" s="90">
        <v>34.6</v>
      </c>
      <c r="F27" s="91">
        <v>31.39</v>
      </c>
      <c r="G27" s="3"/>
      <c r="H27" s="24"/>
      <c r="I27" s="25"/>
      <c r="J27" s="20"/>
      <c r="K27" s="6"/>
    </row>
    <row r="28" spans="1:11" ht="14.5" x14ac:dyDescent="0.35">
      <c r="A28" s="20"/>
      <c r="B28" s="67" t="s">
        <v>596</v>
      </c>
      <c r="C28" s="90">
        <v>21.2</v>
      </c>
      <c r="D28" s="90">
        <v>22.9</v>
      </c>
      <c r="E28" s="90">
        <v>14.7</v>
      </c>
      <c r="F28" s="91">
        <v>6.79</v>
      </c>
      <c r="G28" s="3"/>
      <c r="H28" s="24"/>
      <c r="I28" s="25"/>
      <c r="J28" s="20"/>
      <c r="K28" s="6"/>
    </row>
    <row r="29" spans="1:11" ht="14.5" x14ac:dyDescent="0.35">
      <c r="A29" s="20"/>
      <c r="B29" s="133" t="s">
        <v>597</v>
      </c>
      <c r="C29" s="161">
        <v>67.5</v>
      </c>
      <c r="D29" s="159">
        <v>59.5</v>
      </c>
      <c r="E29" s="161">
        <v>59.5</v>
      </c>
      <c r="F29" s="162">
        <v>52.97</v>
      </c>
      <c r="G29" s="3"/>
      <c r="H29" s="24"/>
      <c r="I29" s="25"/>
      <c r="J29" s="20"/>
      <c r="K29" s="6"/>
    </row>
    <row r="30" spans="1:11" ht="14.5" x14ac:dyDescent="0.35">
      <c r="A30" s="20"/>
      <c r="B30" s="309" t="s">
        <v>598</v>
      </c>
      <c r="C30" s="310">
        <v>11.7</v>
      </c>
      <c r="D30" s="310">
        <v>12.2</v>
      </c>
      <c r="E30" s="310">
        <v>12.7</v>
      </c>
      <c r="F30" s="311">
        <v>13.14</v>
      </c>
      <c r="G30" s="3"/>
      <c r="H30" s="24"/>
      <c r="I30" s="25"/>
      <c r="J30" s="20"/>
      <c r="K30" s="6"/>
    </row>
    <row r="31" spans="1:11" ht="14.5" x14ac:dyDescent="0.35">
      <c r="A31" s="20"/>
      <c r="B31" s="341" t="s">
        <v>599</v>
      </c>
      <c r="C31" s="342">
        <f>SUM(C18:C30)</f>
        <v>2660.1999999999994</v>
      </c>
      <c r="D31" s="342">
        <f t="shared" ref="D31:F31" si="0">SUM(D18:D30)</f>
        <v>2837.4000000000005</v>
      </c>
      <c r="E31" s="342">
        <f t="shared" si="0"/>
        <v>2926.2</v>
      </c>
      <c r="F31" s="343">
        <f t="shared" si="0"/>
        <v>2861.4999999999991</v>
      </c>
      <c r="G31" s="3"/>
      <c r="H31" s="24"/>
      <c r="I31" s="25"/>
      <c r="J31" s="20"/>
      <c r="K31" s="6"/>
    </row>
    <row r="32" spans="1:11" ht="14.5" x14ac:dyDescent="0.35">
      <c r="A32" s="20"/>
      <c r="B32" s="26"/>
      <c r="C32" s="20"/>
      <c r="D32" s="20"/>
      <c r="E32" s="20"/>
      <c r="F32" s="204"/>
      <c r="G32" s="204"/>
      <c r="H32" s="24"/>
      <c r="I32" s="25"/>
      <c r="J32" s="20"/>
      <c r="K32" s="6"/>
    </row>
    <row r="33" spans="1:11" ht="38.15" customHeight="1" x14ac:dyDescent="0.35">
      <c r="A33" s="20"/>
      <c r="B33" s="742" t="s">
        <v>600</v>
      </c>
      <c r="C33" s="742"/>
      <c r="D33" s="742"/>
      <c r="E33" s="742"/>
      <c r="F33" s="742"/>
      <c r="G33" s="3"/>
      <c r="H33" s="93"/>
      <c r="I33" s="25"/>
      <c r="J33" s="20"/>
      <c r="K33" s="6"/>
    </row>
    <row r="34" spans="1:11" ht="14.5" x14ac:dyDescent="0.35">
      <c r="A34" s="20"/>
      <c r="B34" s="742" t="s">
        <v>601</v>
      </c>
      <c r="C34" s="742"/>
      <c r="D34" s="742"/>
      <c r="E34" s="742"/>
      <c r="F34" s="742"/>
      <c r="G34" s="3"/>
      <c r="H34" s="94"/>
      <c r="I34" s="25"/>
      <c r="J34" s="20"/>
      <c r="K34" s="6"/>
    </row>
    <row r="35" spans="1:11" ht="14.5" x14ac:dyDescent="0.35">
      <c r="A35" s="20"/>
      <c r="B35" s="760" t="s">
        <v>602</v>
      </c>
      <c r="C35" s="760"/>
      <c r="D35" s="760"/>
      <c r="E35" s="760"/>
      <c r="F35" s="760"/>
      <c r="G35" s="3"/>
      <c r="H35" s="94"/>
      <c r="I35" s="25"/>
      <c r="J35" s="20"/>
      <c r="K35" s="6"/>
    </row>
    <row r="36" spans="1:11" ht="14.5" x14ac:dyDescent="0.35">
      <c r="A36" s="20"/>
      <c r="B36" s="759" t="s">
        <v>603</v>
      </c>
      <c r="C36" s="759"/>
      <c r="D36" s="759"/>
      <c r="E36" s="759"/>
      <c r="F36" s="759"/>
      <c r="G36" s="3"/>
      <c r="H36" s="94"/>
      <c r="I36" s="25"/>
      <c r="J36" s="20"/>
      <c r="K36" s="6"/>
    </row>
    <row r="37" spans="1:11" ht="14.5" x14ac:dyDescent="0.35">
      <c r="A37" s="20"/>
      <c r="B37" s="759" t="s">
        <v>604</v>
      </c>
      <c r="C37" s="759"/>
      <c r="D37" s="759"/>
      <c r="E37" s="759"/>
      <c r="F37" s="759"/>
      <c r="G37" s="3"/>
      <c r="H37" s="92"/>
      <c r="I37" s="25"/>
      <c r="J37" s="20"/>
      <c r="K37" s="6"/>
    </row>
    <row r="38" spans="1:11" ht="25.15" customHeight="1" x14ac:dyDescent="0.35">
      <c r="A38" s="20"/>
      <c r="B38" s="743" t="s">
        <v>605</v>
      </c>
      <c r="C38" s="743"/>
      <c r="D38" s="743"/>
      <c r="E38" s="743"/>
      <c r="F38" s="743"/>
      <c r="G38" s="3"/>
      <c r="H38" s="96"/>
      <c r="I38" s="25"/>
      <c r="J38" s="20"/>
      <c r="K38" s="6"/>
    </row>
    <row r="39" spans="1:11" ht="14.5" x14ac:dyDescent="0.35">
      <c r="A39" s="20"/>
      <c r="B39" s="125"/>
      <c r="C39" s="125"/>
      <c r="D39" s="125"/>
      <c r="E39" s="125"/>
      <c r="F39" s="125"/>
      <c r="G39" s="3"/>
      <c r="H39" s="96"/>
      <c r="I39" s="25"/>
      <c r="J39" s="20"/>
      <c r="K39" s="6"/>
    </row>
    <row r="40" spans="1:11" ht="14.5" x14ac:dyDescent="0.35">
      <c r="C40" s="6"/>
      <c r="D40" s="6"/>
      <c r="E40" s="6"/>
      <c r="F40" s="6"/>
      <c r="G40" s="6"/>
      <c r="H40" s="95"/>
    </row>
  </sheetData>
  <mergeCells count="6">
    <mergeCell ref="B33:F33"/>
    <mergeCell ref="B36:F36"/>
    <mergeCell ref="B37:F37"/>
    <mergeCell ref="B38:F38"/>
    <mergeCell ref="B34:F34"/>
    <mergeCell ref="B35:F35"/>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DDAB8-7DD2-4136-AA73-CE72025430A9}">
  <sheetPr>
    <tabColor theme="6" tint="-0.499984740745262"/>
  </sheetPr>
  <dimension ref="B1:B2"/>
  <sheetViews>
    <sheetView showGridLines="0" workbookViewId="0">
      <selection activeCell="B2" sqref="B2"/>
    </sheetView>
  </sheetViews>
  <sheetFormatPr defaultColWidth="8.81640625" defaultRowHeight="14.5" x14ac:dyDescent="0.35"/>
  <cols>
    <col min="1" max="1" width="2.1796875" style="126" customWidth="1"/>
    <col min="2" max="16384" width="8.81640625" style="126"/>
  </cols>
  <sheetData>
    <row r="1" spans="2:2" ht="9.65" customHeight="1" x14ac:dyDescent="0.35"/>
    <row r="2" spans="2:2" x14ac:dyDescent="0.35">
      <c r="B2" s="632" t="s">
        <v>606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D500-62E8-48F6-8914-835DC8CE523C}">
  <sheetPr>
    <tabColor theme="6"/>
  </sheetPr>
  <dimension ref="A1:AI85"/>
  <sheetViews>
    <sheetView showGridLines="0" zoomScaleNormal="100" workbookViewId="0">
      <selection activeCell="E4" sqref="E4"/>
    </sheetView>
  </sheetViews>
  <sheetFormatPr defaultColWidth="0" defaultRowHeight="0" customHeight="1" zeroHeight="1" x14ac:dyDescent="0.35"/>
  <cols>
    <col min="1" max="1" width="2.453125" customWidth="1"/>
    <col min="2" max="2" width="37.54296875" style="8" customWidth="1"/>
    <col min="3" max="3" width="24.1796875" style="4" customWidth="1"/>
    <col min="4" max="8" width="19.54296875" style="4" customWidth="1"/>
    <col min="9" max="9" width="19.54296875" style="11" customWidth="1"/>
    <col min="10" max="31" width="19.54296875" customWidth="1"/>
    <col min="32" max="34" width="19.7265625" customWidth="1"/>
    <col min="35" max="35" width="2.7265625" customWidth="1"/>
    <col min="36" max="16384" width="8.453125" hidden="1"/>
  </cols>
  <sheetData>
    <row r="1" spans="1:23" ht="21" customHeight="1" x14ac:dyDescent="0.35">
      <c r="A1" s="58"/>
      <c r="B1" s="58"/>
      <c r="C1" s="58"/>
      <c r="D1" s="58"/>
      <c r="E1" s="58"/>
      <c r="F1" s="58"/>
      <c r="G1" s="58"/>
      <c r="H1" s="58"/>
      <c r="I1" s="58"/>
      <c r="J1" s="58"/>
      <c r="K1" s="58"/>
      <c r="L1" s="58"/>
      <c r="M1" s="58"/>
      <c r="N1" s="58"/>
      <c r="O1" s="58"/>
      <c r="P1" s="58"/>
      <c r="Q1" s="58"/>
    </row>
    <row r="2" spans="1:23" ht="21" customHeight="1" x14ac:dyDescent="0.35">
      <c r="A2" s="58"/>
      <c r="B2" s="58"/>
      <c r="C2" s="58"/>
      <c r="D2" s="58"/>
      <c r="E2" s="58"/>
      <c r="F2" s="58"/>
      <c r="G2" s="58"/>
      <c r="H2" s="58"/>
      <c r="I2" s="58"/>
      <c r="J2" s="58"/>
      <c r="K2" s="58"/>
      <c r="L2" s="58"/>
      <c r="M2" s="58"/>
      <c r="N2" s="58"/>
      <c r="O2" s="58"/>
      <c r="P2" s="58"/>
      <c r="Q2" s="58"/>
    </row>
    <row r="3" spans="1:23" ht="21" customHeight="1" x14ac:dyDescent="0.35">
      <c r="A3" s="58"/>
      <c r="B3" s="58"/>
      <c r="C3" s="58"/>
      <c r="D3" s="58"/>
      <c r="E3" s="58"/>
      <c r="F3" s="58"/>
      <c r="G3" s="58"/>
      <c r="H3"/>
      <c r="I3" s="58"/>
      <c r="J3" s="58"/>
      <c r="K3" s="58"/>
      <c r="L3" s="58"/>
      <c r="M3" s="58"/>
      <c r="N3" s="58"/>
      <c r="O3" s="58"/>
      <c r="P3" s="58"/>
      <c r="Q3" s="58"/>
    </row>
    <row r="4" spans="1:23" ht="36" customHeight="1" x14ac:dyDescent="0.35">
      <c r="A4" s="58"/>
      <c r="B4" s="58"/>
      <c r="C4" s="58"/>
      <c r="D4" s="58"/>
      <c r="E4" s="58"/>
      <c r="F4" s="58"/>
      <c r="G4" s="58"/>
      <c r="H4"/>
      <c r="I4" s="58"/>
      <c r="J4" s="58"/>
      <c r="K4" s="58"/>
      <c r="L4" s="58"/>
      <c r="M4" s="58"/>
      <c r="N4" s="58"/>
      <c r="O4" s="58"/>
      <c r="P4" s="58"/>
      <c r="Q4" s="58"/>
    </row>
    <row r="5" spans="1:23" ht="32.5" x14ac:dyDescent="0.65">
      <c r="B5" s="2" t="s">
        <v>0</v>
      </c>
      <c r="C5" s="6"/>
      <c r="D5" s="6"/>
      <c r="E5" s="6"/>
      <c r="F5" s="6"/>
      <c r="G5" s="6"/>
      <c r="H5" s="6"/>
    </row>
    <row r="6" spans="1:23" ht="25" x14ac:dyDescent="0.5">
      <c r="B6" s="9" t="s">
        <v>607</v>
      </c>
      <c r="C6" s="6"/>
      <c r="D6" s="6"/>
      <c r="E6" s="6"/>
      <c r="F6" s="6"/>
      <c r="G6" s="6"/>
      <c r="H6" s="6"/>
    </row>
    <row r="7" spans="1:23" ht="14.5" x14ac:dyDescent="0.35">
      <c r="B7" s="1"/>
      <c r="C7" s="3"/>
      <c r="D7" s="3"/>
      <c r="E7" s="3"/>
      <c r="F7" s="3"/>
      <c r="G7" s="3"/>
      <c r="H7" s="5"/>
    </row>
    <row r="8" spans="1:23" ht="14.5" x14ac:dyDescent="0.35">
      <c r="B8" s="1"/>
      <c r="C8" s="1"/>
      <c r="D8" s="1"/>
      <c r="E8" s="1"/>
      <c r="F8" s="3"/>
      <c r="G8" s="3"/>
      <c r="H8" s="5"/>
    </row>
    <row r="9" spans="1:23" ht="18" x14ac:dyDescent="0.4">
      <c r="B9" s="10" t="s">
        <v>101</v>
      </c>
      <c r="C9" s="123"/>
      <c r="D9" s="5"/>
      <c r="E9" s="5"/>
      <c r="F9" s="5"/>
      <c r="G9" s="6"/>
      <c r="H9" s="5"/>
    </row>
    <row r="10" spans="1:23" ht="14.5" x14ac:dyDescent="0.35">
      <c r="A10" s="20"/>
      <c r="B10" s="1"/>
      <c r="C10" s="3"/>
      <c r="D10" s="3"/>
      <c r="E10" s="3"/>
      <c r="F10" s="3"/>
      <c r="G10" s="3"/>
      <c r="H10" s="24"/>
      <c r="I10" s="25"/>
      <c r="J10" s="20"/>
      <c r="K10" s="6"/>
    </row>
    <row r="11" spans="1:23" ht="14.5" x14ac:dyDescent="0.35">
      <c r="B11" s="168" t="s">
        <v>608</v>
      </c>
      <c r="C11" s="169"/>
      <c r="D11" s="165"/>
      <c r="E11" s="165"/>
      <c r="F11" s="612"/>
      <c r="G11" s="611"/>
      <c r="H11" s="611"/>
      <c r="I11" s="608"/>
      <c r="J11" s="609"/>
    </row>
    <row r="12" spans="1:23" ht="14.5" x14ac:dyDescent="0.35">
      <c r="B12" s="556" t="s">
        <v>609</v>
      </c>
      <c r="C12" s="319"/>
      <c r="D12" s="320"/>
      <c r="E12" s="320"/>
      <c r="F12" s="613"/>
      <c r="G12" s="611"/>
      <c r="H12" s="611"/>
      <c r="I12" s="608"/>
      <c r="J12" s="609"/>
    </row>
    <row r="13" spans="1:23" ht="14.5" x14ac:dyDescent="0.35">
      <c r="A13" s="20"/>
      <c r="B13" s="6"/>
      <c r="C13"/>
      <c r="D13"/>
      <c r="E13"/>
      <c r="F13"/>
      <c r="G13"/>
      <c r="H13"/>
      <c r="I13"/>
    </row>
    <row r="14" spans="1:23" ht="14.5" x14ac:dyDescent="0.35">
      <c r="A14" s="20"/>
      <c r="B14" s="26" t="s">
        <v>610</v>
      </c>
      <c r="C14" s="20"/>
      <c r="D14" s="3"/>
      <c r="E14" s="3"/>
      <c r="F14" s="3"/>
      <c r="G14" s="3"/>
      <c r="H14" s="24"/>
      <c r="I14" s="25"/>
      <c r="J14" s="20"/>
      <c r="K14" s="6"/>
    </row>
    <row r="15" spans="1:23" ht="6" customHeight="1" x14ac:dyDescent="0.35">
      <c r="A15" s="20"/>
      <c r="B15" s="26"/>
      <c r="C15" s="20"/>
      <c r="D15" s="20"/>
      <c r="E15" s="20"/>
      <c r="F15" s="3"/>
      <c r="G15" s="3"/>
      <c r="H15" s="24"/>
      <c r="I15" s="25"/>
      <c r="J15" s="20"/>
      <c r="K15" s="6"/>
    </row>
    <row r="16" spans="1:23" ht="14.5" x14ac:dyDescent="0.35">
      <c r="A16" s="20"/>
      <c r="B16" s="31"/>
      <c r="C16" s="665">
        <v>2024</v>
      </c>
      <c r="D16" s="665">
        <v>2025</v>
      </c>
      <c r="E16" s="665">
        <v>2026</v>
      </c>
      <c r="F16" s="665">
        <v>2027</v>
      </c>
      <c r="G16" s="665">
        <v>2028</v>
      </c>
      <c r="H16" s="665">
        <v>2029</v>
      </c>
      <c r="I16" s="665">
        <v>2030</v>
      </c>
      <c r="J16" s="665">
        <v>2031</v>
      </c>
      <c r="K16" s="665">
        <v>2032</v>
      </c>
      <c r="L16" s="665">
        <v>2033</v>
      </c>
      <c r="M16" s="665">
        <v>2034</v>
      </c>
      <c r="N16" s="665">
        <v>2035</v>
      </c>
      <c r="O16" s="665">
        <v>2036</v>
      </c>
      <c r="P16" s="665">
        <v>2037</v>
      </c>
      <c r="Q16" s="665">
        <v>2038</v>
      </c>
      <c r="R16" s="665">
        <v>2039</v>
      </c>
      <c r="S16" s="665">
        <v>2040</v>
      </c>
      <c r="T16" s="665">
        <v>2041</v>
      </c>
      <c r="U16" s="665">
        <v>2042</v>
      </c>
      <c r="V16" s="665">
        <v>2043</v>
      </c>
      <c r="W16" s="666">
        <v>2044</v>
      </c>
    </row>
    <row r="17" spans="1:34" ht="14.5" x14ac:dyDescent="0.35">
      <c r="A17" s="20"/>
      <c r="B17" s="97" t="s">
        <v>611</v>
      </c>
      <c r="C17" s="68">
        <v>1174107</v>
      </c>
      <c r="D17" s="68">
        <v>1211951</v>
      </c>
      <c r="E17" s="68">
        <v>1240701</v>
      </c>
      <c r="F17" s="68">
        <v>1272892</v>
      </c>
      <c r="G17" s="68">
        <v>1305986</v>
      </c>
      <c r="H17" s="68">
        <v>1343711</v>
      </c>
      <c r="I17" s="68">
        <v>1380310</v>
      </c>
      <c r="J17" s="68">
        <v>1420001</v>
      </c>
      <c r="K17" s="68">
        <v>1456815</v>
      </c>
      <c r="L17" s="68">
        <v>1488789</v>
      </c>
      <c r="M17" s="68">
        <v>1510224</v>
      </c>
      <c r="N17" s="68">
        <v>1517842</v>
      </c>
      <c r="O17" s="68">
        <v>1511543</v>
      </c>
      <c r="P17" s="68">
        <v>1503385</v>
      </c>
      <c r="Q17" s="68">
        <v>1498542</v>
      </c>
      <c r="R17" s="84">
        <v>1508301</v>
      </c>
      <c r="S17" s="84">
        <v>1529002</v>
      </c>
      <c r="T17" s="84">
        <v>1573199</v>
      </c>
      <c r="U17" s="84">
        <v>1612883</v>
      </c>
      <c r="V17" s="84">
        <v>1635666</v>
      </c>
      <c r="W17" s="85">
        <v>1640632</v>
      </c>
    </row>
    <row r="18" spans="1:34" ht="14.5" x14ac:dyDescent="0.35">
      <c r="A18" s="20"/>
      <c r="B18" s="97" t="s">
        <v>612</v>
      </c>
      <c r="C18" s="68">
        <v>973142</v>
      </c>
      <c r="D18" s="68">
        <v>1020971</v>
      </c>
      <c r="E18" s="68">
        <v>1058256</v>
      </c>
      <c r="F18" s="68">
        <v>1064650</v>
      </c>
      <c r="G18" s="68">
        <v>1082608</v>
      </c>
      <c r="H18" s="68">
        <v>1103992</v>
      </c>
      <c r="I18" s="68">
        <v>1126541</v>
      </c>
      <c r="J18" s="68">
        <v>1153168</v>
      </c>
      <c r="K18" s="68">
        <v>1182813</v>
      </c>
      <c r="L18" s="68">
        <v>1213372</v>
      </c>
      <c r="M18" s="68">
        <v>1248134</v>
      </c>
      <c r="N18" s="68">
        <v>1281950</v>
      </c>
      <c r="O18" s="68">
        <v>1318828</v>
      </c>
      <c r="P18" s="68">
        <v>1353094</v>
      </c>
      <c r="Q18" s="68">
        <v>1382843</v>
      </c>
      <c r="R18" s="84">
        <v>1402777</v>
      </c>
      <c r="S18" s="84">
        <v>1409833</v>
      </c>
      <c r="T18" s="84">
        <v>1404248</v>
      </c>
      <c r="U18" s="84">
        <v>1397084</v>
      </c>
      <c r="V18" s="84">
        <v>1393211</v>
      </c>
      <c r="W18" s="322">
        <v>1402964</v>
      </c>
    </row>
    <row r="19" spans="1:34" ht="14.5" x14ac:dyDescent="0.35">
      <c r="A19" s="20"/>
      <c r="B19" s="97" t="s">
        <v>613</v>
      </c>
      <c r="C19" s="68">
        <v>612036</v>
      </c>
      <c r="D19" s="68">
        <v>649723</v>
      </c>
      <c r="E19" s="68">
        <v>687479</v>
      </c>
      <c r="F19" s="68">
        <v>749139</v>
      </c>
      <c r="G19" s="68">
        <v>802138</v>
      </c>
      <c r="H19" s="68">
        <v>840811</v>
      </c>
      <c r="I19" s="68">
        <v>876619</v>
      </c>
      <c r="J19" s="68">
        <v>908407</v>
      </c>
      <c r="K19" s="68">
        <v>915105</v>
      </c>
      <c r="L19" s="68">
        <v>931433</v>
      </c>
      <c r="M19" s="68">
        <v>950376</v>
      </c>
      <c r="N19" s="68">
        <v>970483</v>
      </c>
      <c r="O19" s="68">
        <v>994126</v>
      </c>
      <c r="P19" s="68">
        <v>1020293</v>
      </c>
      <c r="Q19" s="68">
        <v>1047312</v>
      </c>
      <c r="R19" s="84">
        <v>1077750</v>
      </c>
      <c r="S19" s="84">
        <v>1107348</v>
      </c>
      <c r="T19" s="84">
        <v>1139756</v>
      </c>
      <c r="U19" s="84">
        <v>1169674</v>
      </c>
      <c r="V19" s="84">
        <v>1195596</v>
      </c>
      <c r="W19" s="85">
        <v>1212862</v>
      </c>
    </row>
    <row r="20" spans="1:34" ht="14.5" x14ac:dyDescent="0.35">
      <c r="A20" s="20"/>
      <c r="B20" s="97" t="s">
        <v>614</v>
      </c>
      <c r="C20" s="68">
        <v>363092</v>
      </c>
      <c r="D20" s="68">
        <v>380797</v>
      </c>
      <c r="E20" s="68">
        <v>395926</v>
      </c>
      <c r="F20" s="68">
        <v>413903</v>
      </c>
      <c r="G20" s="68">
        <v>430035</v>
      </c>
      <c r="H20" s="68">
        <v>453586</v>
      </c>
      <c r="I20" s="68">
        <v>480060</v>
      </c>
      <c r="J20" s="68">
        <v>508859</v>
      </c>
      <c r="K20" s="68">
        <v>556679</v>
      </c>
      <c r="L20" s="68">
        <v>596272</v>
      </c>
      <c r="M20" s="68">
        <v>624898</v>
      </c>
      <c r="N20" s="68">
        <v>651223</v>
      </c>
      <c r="O20" s="68">
        <v>674291</v>
      </c>
      <c r="P20" s="68">
        <v>680657</v>
      </c>
      <c r="Q20" s="68">
        <v>693901</v>
      </c>
      <c r="R20" s="84">
        <v>708665</v>
      </c>
      <c r="S20" s="84">
        <v>724535</v>
      </c>
      <c r="T20" s="84">
        <v>743100</v>
      </c>
      <c r="U20" s="84">
        <v>763366</v>
      </c>
      <c r="V20" s="84">
        <v>784403</v>
      </c>
      <c r="W20" s="85">
        <v>807750</v>
      </c>
    </row>
    <row r="21" spans="1:34" ht="14.5" x14ac:dyDescent="0.35">
      <c r="A21" s="20"/>
      <c r="B21" s="97" t="s">
        <v>615</v>
      </c>
      <c r="C21" s="68">
        <v>162558</v>
      </c>
      <c r="D21" s="68">
        <v>167084</v>
      </c>
      <c r="E21" s="68">
        <v>172656</v>
      </c>
      <c r="F21" s="68">
        <v>180809</v>
      </c>
      <c r="G21" s="68">
        <v>189606</v>
      </c>
      <c r="H21" s="68">
        <v>199452</v>
      </c>
      <c r="I21" s="68">
        <v>209206</v>
      </c>
      <c r="J21" s="68">
        <v>218099</v>
      </c>
      <c r="K21" s="68">
        <v>228888</v>
      </c>
      <c r="L21" s="68">
        <v>238374</v>
      </c>
      <c r="M21" s="68">
        <v>252539</v>
      </c>
      <c r="N21" s="68">
        <v>268255</v>
      </c>
      <c r="O21" s="68">
        <v>284877</v>
      </c>
      <c r="P21" s="68">
        <v>313688</v>
      </c>
      <c r="Q21" s="68">
        <v>335856</v>
      </c>
      <c r="R21" s="84">
        <v>351493</v>
      </c>
      <c r="S21" s="84">
        <v>365833</v>
      </c>
      <c r="T21" s="84">
        <v>378165</v>
      </c>
      <c r="U21" s="84">
        <v>382908</v>
      </c>
      <c r="V21" s="84">
        <v>391296</v>
      </c>
      <c r="W21" s="85">
        <v>400162</v>
      </c>
    </row>
    <row r="22" spans="1:34" ht="14.5" x14ac:dyDescent="0.35">
      <c r="A22" s="20"/>
      <c r="B22" s="97" t="s">
        <v>616</v>
      </c>
      <c r="C22" s="68">
        <v>55861</v>
      </c>
      <c r="D22" s="68">
        <v>59113</v>
      </c>
      <c r="E22" s="68">
        <v>61177</v>
      </c>
      <c r="F22" s="68">
        <v>62400</v>
      </c>
      <c r="G22" s="68">
        <v>63690</v>
      </c>
      <c r="H22" s="68">
        <v>65020</v>
      </c>
      <c r="I22" s="68">
        <v>67000</v>
      </c>
      <c r="J22" s="68">
        <v>69740</v>
      </c>
      <c r="K22" s="68">
        <v>73099</v>
      </c>
      <c r="L22" s="68">
        <v>76599</v>
      </c>
      <c r="M22" s="68">
        <v>80395</v>
      </c>
      <c r="N22" s="68">
        <v>84230</v>
      </c>
      <c r="O22" s="68">
        <v>87893</v>
      </c>
      <c r="P22" s="68">
        <v>92517</v>
      </c>
      <c r="Q22" s="68">
        <v>96572</v>
      </c>
      <c r="R22" s="84">
        <v>102633</v>
      </c>
      <c r="S22" s="84">
        <v>109147</v>
      </c>
      <c r="T22" s="84">
        <v>115730</v>
      </c>
      <c r="U22" s="84">
        <v>127690</v>
      </c>
      <c r="V22" s="84">
        <v>136115</v>
      </c>
      <c r="W22" s="69">
        <v>142560</v>
      </c>
    </row>
    <row r="23" spans="1:34" ht="14.5" x14ac:dyDescent="0.35">
      <c r="A23" s="20"/>
      <c r="B23" s="348" t="s">
        <v>125</v>
      </c>
      <c r="C23" s="339">
        <f>SUM(C17:C22)</f>
        <v>3340796</v>
      </c>
      <c r="D23" s="339">
        <f t="shared" ref="D23:W23" si="0">SUM(D17:D22)</f>
        <v>3489639</v>
      </c>
      <c r="E23" s="339">
        <f t="shared" si="0"/>
        <v>3616195</v>
      </c>
      <c r="F23" s="339">
        <f t="shared" si="0"/>
        <v>3743793</v>
      </c>
      <c r="G23" s="339">
        <f t="shared" si="0"/>
        <v>3874063</v>
      </c>
      <c r="H23" s="339">
        <f t="shared" si="0"/>
        <v>4006572</v>
      </c>
      <c r="I23" s="339">
        <f t="shared" si="0"/>
        <v>4139736</v>
      </c>
      <c r="J23" s="339">
        <f t="shared" si="0"/>
        <v>4278274</v>
      </c>
      <c r="K23" s="339">
        <f t="shared" si="0"/>
        <v>4413399</v>
      </c>
      <c r="L23" s="339">
        <f t="shared" si="0"/>
        <v>4544839</v>
      </c>
      <c r="M23" s="339">
        <f t="shared" si="0"/>
        <v>4666566</v>
      </c>
      <c r="N23" s="339">
        <f t="shared" si="0"/>
        <v>4773983</v>
      </c>
      <c r="O23" s="339">
        <f t="shared" si="0"/>
        <v>4871558</v>
      </c>
      <c r="P23" s="339">
        <f t="shared" si="0"/>
        <v>4963634</v>
      </c>
      <c r="Q23" s="339">
        <f t="shared" si="0"/>
        <v>5055026</v>
      </c>
      <c r="R23" s="339">
        <f t="shared" si="0"/>
        <v>5151619</v>
      </c>
      <c r="S23" s="339">
        <f t="shared" si="0"/>
        <v>5245698</v>
      </c>
      <c r="T23" s="339">
        <f t="shared" si="0"/>
        <v>5354198</v>
      </c>
      <c r="U23" s="339">
        <f t="shared" si="0"/>
        <v>5453605</v>
      </c>
      <c r="V23" s="339">
        <f t="shared" si="0"/>
        <v>5536287</v>
      </c>
      <c r="W23" s="340">
        <f t="shared" si="0"/>
        <v>5606930</v>
      </c>
    </row>
    <row r="24" spans="1:34" ht="14.5" x14ac:dyDescent="0.35">
      <c r="A24" s="20"/>
      <c r="B24" s="70"/>
      <c r="C24" s="83"/>
      <c r="D24" s="83"/>
      <c r="E24" s="83"/>
      <c r="F24" s="83"/>
      <c r="G24" s="3"/>
      <c r="H24" s="24"/>
      <c r="I24" s="25"/>
      <c r="J24" s="20"/>
      <c r="K24" s="6"/>
    </row>
    <row r="25" spans="1:34" ht="14.5" x14ac:dyDescent="0.35">
      <c r="A25" s="20"/>
      <c r="B25" s="70"/>
      <c r="C25" s="83"/>
      <c r="D25" s="83"/>
      <c r="E25" s="83"/>
      <c r="F25" s="83"/>
      <c r="G25" s="3"/>
      <c r="H25" s="24"/>
      <c r="I25" s="25"/>
      <c r="J25" s="20"/>
      <c r="K25" s="6"/>
    </row>
    <row r="26" spans="1:34" ht="14.5" x14ac:dyDescent="0.35">
      <c r="A26" s="20"/>
      <c r="B26" s="26" t="s">
        <v>617</v>
      </c>
      <c r="C26" s="83"/>
      <c r="D26" s="83"/>
      <c r="E26" s="83"/>
      <c r="F26" s="83"/>
      <c r="G26" s="3"/>
      <c r="H26" s="24"/>
      <c r="I26" s="25"/>
      <c r="J26" s="20"/>
      <c r="K26" s="6"/>
    </row>
    <row r="27" spans="1:34" ht="6" customHeight="1" x14ac:dyDescent="0.35">
      <c r="A27" s="20"/>
      <c r="B27" s="26"/>
      <c r="C27" s="20"/>
      <c r="D27" s="20"/>
      <c r="E27" s="20"/>
      <c r="F27" s="3"/>
      <c r="G27" s="3"/>
      <c r="H27" s="24"/>
      <c r="I27" s="25"/>
      <c r="J27" s="20"/>
      <c r="K27" s="6"/>
    </row>
    <row r="28" spans="1:34" ht="14.5" x14ac:dyDescent="0.35">
      <c r="A28" s="20"/>
      <c r="B28" s="364"/>
      <c r="C28" s="101"/>
      <c r="D28" s="35">
        <v>70</v>
      </c>
      <c r="E28" s="35">
        <v>71</v>
      </c>
      <c r="F28" s="35">
        <v>72</v>
      </c>
      <c r="G28" s="35">
        <v>73</v>
      </c>
      <c r="H28" s="35">
        <v>74</v>
      </c>
      <c r="I28" s="35">
        <v>75</v>
      </c>
      <c r="J28" s="35">
        <v>76</v>
      </c>
      <c r="K28" s="35">
        <v>77</v>
      </c>
      <c r="L28" s="35">
        <v>78</v>
      </c>
      <c r="M28" s="35">
        <v>79</v>
      </c>
      <c r="N28" s="35">
        <v>80</v>
      </c>
      <c r="O28" s="35">
        <v>81</v>
      </c>
      <c r="P28" s="35">
        <v>82</v>
      </c>
      <c r="Q28" s="35">
        <v>83</v>
      </c>
      <c r="R28" s="35">
        <v>84</v>
      </c>
      <c r="S28" s="35">
        <v>85</v>
      </c>
      <c r="T28" s="35">
        <v>86</v>
      </c>
      <c r="U28" s="35">
        <v>87</v>
      </c>
      <c r="V28" s="35">
        <v>88</v>
      </c>
      <c r="W28" s="35">
        <v>89</v>
      </c>
      <c r="X28" s="35">
        <v>90</v>
      </c>
      <c r="Y28" s="35">
        <v>91</v>
      </c>
      <c r="Z28" s="35">
        <v>92</v>
      </c>
      <c r="AA28" s="35">
        <v>93</v>
      </c>
      <c r="AB28" s="35">
        <v>94</v>
      </c>
      <c r="AC28" s="35">
        <v>95</v>
      </c>
      <c r="AD28" s="35">
        <v>96</v>
      </c>
      <c r="AE28" s="35">
        <v>97</v>
      </c>
      <c r="AF28" s="35">
        <v>98</v>
      </c>
      <c r="AG28" s="35">
        <v>99</v>
      </c>
      <c r="AH28" s="98" t="s">
        <v>618</v>
      </c>
    </row>
    <row r="29" spans="1:34" ht="14.5" x14ac:dyDescent="0.35">
      <c r="A29" s="20"/>
      <c r="B29" s="761" t="s">
        <v>123</v>
      </c>
      <c r="C29" s="312" t="s">
        <v>454</v>
      </c>
      <c r="D29" s="99">
        <v>2.4306012621472001E-2</v>
      </c>
      <c r="E29" s="99">
        <v>2.86664980557048E-2</v>
      </c>
      <c r="F29" s="99">
        <v>3.4302478038547302E-2</v>
      </c>
      <c r="G29" s="99">
        <v>3.8094442820759002E-2</v>
      </c>
      <c r="H29" s="99">
        <v>4.4612216884008203E-2</v>
      </c>
      <c r="I29" s="99">
        <v>5.2178349878707002E-2</v>
      </c>
      <c r="J29" s="99">
        <v>5.8666957366981902E-2</v>
      </c>
      <c r="K29" s="99">
        <v>6.7577295468451898E-2</v>
      </c>
      <c r="L29" s="99">
        <v>7.6094149827936094E-2</v>
      </c>
      <c r="M29" s="99">
        <v>8.9201657490990599E-2</v>
      </c>
      <c r="N29" s="99">
        <v>0.104074125927529</v>
      </c>
      <c r="O29" s="99">
        <v>0.116143180736102</v>
      </c>
      <c r="P29" s="99">
        <v>0.12872612239931899</v>
      </c>
      <c r="Q29" s="99">
        <v>0.14703362064620201</v>
      </c>
      <c r="R29" s="99">
        <v>0.16414046065051999</v>
      </c>
      <c r="S29" s="99">
        <v>0.18047423602871099</v>
      </c>
      <c r="T29" s="99">
        <v>0.19214444228987601</v>
      </c>
      <c r="U29" s="99">
        <v>0.20818834145287901</v>
      </c>
      <c r="V29" s="99">
        <v>0.21840618089491901</v>
      </c>
      <c r="W29" s="99">
        <v>0.228513841211854</v>
      </c>
      <c r="X29" s="99">
        <v>0.23397411923105699</v>
      </c>
      <c r="Y29" s="99">
        <v>0.241229578675838</v>
      </c>
      <c r="Z29" s="99">
        <v>0.241459470386093</v>
      </c>
      <c r="AA29" s="99">
        <v>0.23652867715078599</v>
      </c>
      <c r="AB29" s="99">
        <v>0.22814112397155201</v>
      </c>
      <c r="AC29" s="99">
        <v>0.211566484517304</v>
      </c>
      <c r="AD29" s="99">
        <v>0.204839283596252</v>
      </c>
      <c r="AE29" s="99">
        <v>0.199551928308529</v>
      </c>
      <c r="AF29" s="99">
        <v>0.17429426860564601</v>
      </c>
      <c r="AG29" s="99">
        <v>0.18080495356037199</v>
      </c>
      <c r="AH29" s="176">
        <v>0.18207681365576101</v>
      </c>
    </row>
    <row r="30" spans="1:34" ht="14.5" x14ac:dyDescent="0.35">
      <c r="A30" s="20"/>
      <c r="B30" s="762"/>
      <c r="C30" s="312" t="s">
        <v>619</v>
      </c>
      <c r="D30" s="99">
        <v>7.3096132254442704E-3</v>
      </c>
      <c r="E30" s="99">
        <v>9.1049919382883895E-3</v>
      </c>
      <c r="F30" s="99">
        <v>1.0915169791530101E-2</v>
      </c>
      <c r="G30" s="99">
        <v>1.2901340236315799E-2</v>
      </c>
      <c r="H30" s="99">
        <v>1.5219629375429001E-2</v>
      </c>
      <c r="I30" s="99">
        <v>1.8135758595687199E-2</v>
      </c>
      <c r="J30" s="99">
        <v>2.15481608662869E-2</v>
      </c>
      <c r="K30" s="99">
        <v>2.67789655544758E-2</v>
      </c>
      <c r="L30" s="99">
        <v>3.12251830936204E-2</v>
      </c>
      <c r="M30" s="99">
        <v>3.7305285893718697E-2</v>
      </c>
      <c r="N30" s="99">
        <v>4.70032710101949E-2</v>
      </c>
      <c r="O30" s="99">
        <v>5.32960136197718E-2</v>
      </c>
      <c r="P30" s="99">
        <v>6.7435211096240399E-2</v>
      </c>
      <c r="Q30" s="99">
        <v>8.0565216660786004E-2</v>
      </c>
      <c r="R30" s="99">
        <v>9.4773180861966705E-2</v>
      </c>
      <c r="S30" s="99">
        <v>0.111478534886888</v>
      </c>
      <c r="T30" s="99">
        <v>0.134509727877965</v>
      </c>
      <c r="U30" s="99">
        <v>0.15623125104994101</v>
      </c>
      <c r="V30" s="99">
        <v>0.18043080619181501</v>
      </c>
      <c r="W30" s="99">
        <v>0.21160205334929</v>
      </c>
      <c r="X30" s="99">
        <v>0.239584112499065</v>
      </c>
      <c r="Y30" s="99">
        <v>0.274849527085125</v>
      </c>
      <c r="Z30" s="99">
        <v>0.30478067515666102</v>
      </c>
      <c r="AA30" s="99">
        <v>0.34348982423681801</v>
      </c>
      <c r="AB30" s="99">
        <v>0.36027053409566301</v>
      </c>
      <c r="AC30" s="99">
        <v>0.41183970856101998</v>
      </c>
      <c r="AD30" s="99">
        <v>0.44229628751037797</v>
      </c>
      <c r="AE30" s="99">
        <v>0.48087694031044997</v>
      </c>
      <c r="AF30" s="99">
        <v>0.47284003421727999</v>
      </c>
      <c r="AG30" s="99">
        <v>0.50123839009287896</v>
      </c>
      <c r="AH30" s="176">
        <v>0.58240195082300406</v>
      </c>
    </row>
    <row r="31" spans="1:34" ht="14.5" x14ac:dyDescent="0.35">
      <c r="A31" s="20"/>
      <c r="B31" s="762"/>
      <c r="C31" s="312" t="s">
        <v>620</v>
      </c>
      <c r="D31" s="99">
        <v>3.0198613961051501E-4</v>
      </c>
      <c r="E31" s="99">
        <v>3.3985646991875103E-4</v>
      </c>
      <c r="F31" s="99">
        <v>5.0806345876491397E-4</v>
      </c>
      <c r="G31" s="99">
        <v>6.8473132645818498E-4</v>
      </c>
      <c r="H31" s="99">
        <v>7.4639670555936904E-4</v>
      </c>
      <c r="I31" s="99">
        <v>9.7571455425957598E-4</v>
      </c>
      <c r="J31" s="99">
        <v>1.00836671844766E-3</v>
      </c>
      <c r="K31" s="99">
        <v>1.23276823957096E-3</v>
      </c>
      <c r="L31" s="99">
        <v>1.46695491043854E-3</v>
      </c>
      <c r="M31" s="99">
        <v>1.80774513141368E-3</v>
      </c>
      <c r="N31" s="99">
        <v>2.0873372449693901E-3</v>
      </c>
      <c r="O31" s="99">
        <v>2.7268398955432802E-3</v>
      </c>
      <c r="P31" s="99">
        <v>3.1481932108528999E-3</v>
      </c>
      <c r="Q31" s="99">
        <v>3.7300267150562E-3</v>
      </c>
      <c r="R31" s="99">
        <v>4.5130086124746003E-3</v>
      </c>
      <c r="S31" s="99">
        <v>4.7267988095469702E-3</v>
      </c>
      <c r="T31" s="99">
        <v>6.1189752870962899E-3</v>
      </c>
      <c r="U31" s="99">
        <v>5.6396841776860497E-3</v>
      </c>
      <c r="V31" s="99">
        <v>7.2893062873679304E-3</v>
      </c>
      <c r="W31" s="99">
        <v>8.5031335621830999E-3</v>
      </c>
      <c r="X31" s="99">
        <v>9.7239883312140001E-3</v>
      </c>
      <c r="Y31" s="99">
        <v>1.1049011177988E-2</v>
      </c>
      <c r="Z31" s="99">
        <v>1.07640994542147E-2</v>
      </c>
      <c r="AA31" s="99">
        <v>1.2604070305272899E-2</v>
      </c>
      <c r="AB31" s="99">
        <v>1.3317528935992201E-2</v>
      </c>
      <c r="AC31" s="99">
        <v>1.2568306010929E-2</v>
      </c>
      <c r="AD31" s="99">
        <v>1.1505159530304799E-2</v>
      </c>
      <c r="AE31" s="99">
        <v>1.2001920307249199E-2</v>
      </c>
      <c r="AF31" s="99">
        <v>1.1548331907613301E-2</v>
      </c>
      <c r="AG31" s="99">
        <v>1.08359133126935E-2</v>
      </c>
      <c r="AH31" s="176">
        <v>1.2599065230644199E-2</v>
      </c>
    </row>
    <row r="32" spans="1:34" ht="14.5" x14ac:dyDescent="0.35">
      <c r="A32" s="20"/>
      <c r="B32" s="762"/>
      <c r="C32" s="312" t="s">
        <v>621</v>
      </c>
      <c r="D32" s="99">
        <v>5.4822099190832002E-3</v>
      </c>
      <c r="E32" s="99">
        <v>6.7022857323511698E-3</v>
      </c>
      <c r="F32" s="99">
        <v>7.9159564704339904E-3</v>
      </c>
      <c r="G32" s="99">
        <v>8.5257400526074101E-3</v>
      </c>
      <c r="H32" s="99">
        <v>1.04838709677419E-2</v>
      </c>
      <c r="I32" s="99">
        <v>1.2012925979966499E-2</v>
      </c>
      <c r="J32" s="99">
        <v>1.3535733427810901E-2</v>
      </c>
      <c r="K32" s="99">
        <v>1.5702048014973199E-2</v>
      </c>
      <c r="L32" s="99">
        <v>1.75041912997441E-2</v>
      </c>
      <c r="M32" s="99">
        <v>2.04838652877719E-2</v>
      </c>
      <c r="N32" s="99">
        <v>2.4513484962262501E-2</v>
      </c>
      <c r="O32" s="99">
        <v>2.7239543506802699E-2</v>
      </c>
      <c r="P32" s="99">
        <v>3.0006691811655901E-2</v>
      </c>
      <c r="Q32" s="99">
        <v>3.5132819194515899E-2</v>
      </c>
      <c r="R32" s="99">
        <v>3.7416617221353199E-2</v>
      </c>
      <c r="S32" s="99">
        <v>4.1821470948666603E-2</v>
      </c>
      <c r="T32" s="99">
        <v>4.5375218150087299E-2</v>
      </c>
      <c r="U32" s="99">
        <v>4.8621277208476303E-2</v>
      </c>
      <c r="V32" s="99">
        <v>5.0233421605831399E-2</v>
      </c>
      <c r="W32" s="99">
        <v>5.4136617012565703E-2</v>
      </c>
      <c r="X32" s="99">
        <v>5.4416934699678399E-2</v>
      </c>
      <c r="Y32" s="99">
        <v>5.56749785038693E-2</v>
      </c>
      <c r="Z32" s="99">
        <v>5.3163533454619001E-2</v>
      </c>
      <c r="AA32" s="99">
        <v>5.2439870490286797E-2</v>
      </c>
      <c r="AB32" s="99">
        <v>5.0620555013247803E-2</v>
      </c>
      <c r="AC32" s="99">
        <v>4.5446265938069198E-2</v>
      </c>
      <c r="AD32" s="99">
        <v>4.7562566718064303E-2</v>
      </c>
      <c r="AE32" s="99">
        <v>3.98463754200672E-2</v>
      </c>
      <c r="AF32" s="99">
        <v>3.6783575705731403E-2</v>
      </c>
      <c r="AG32" s="99">
        <v>3.0030959752321999E-2</v>
      </c>
      <c r="AH32" s="176">
        <v>2.88559235927657E-2</v>
      </c>
    </row>
    <row r="33" spans="1:34" ht="14.5" x14ac:dyDescent="0.35">
      <c r="A33" s="20"/>
      <c r="B33" s="763"/>
      <c r="C33" s="555" t="s">
        <v>125</v>
      </c>
      <c r="D33" s="344">
        <v>3.7399821905609983E-2</v>
      </c>
      <c r="E33" s="344">
        <v>4.4813632196263109E-2</v>
      </c>
      <c r="F33" s="344">
        <v>5.3641667759276306E-2</v>
      </c>
      <c r="G33" s="344">
        <v>6.0206254436140395E-2</v>
      </c>
      <c r="H33" s="344">
        <v>7.106211393273848E-2</v>
      </c>
      <c r="I33" s="344">
        <v>8.330274900862028E-2</v>
      </c>
      <c r="J33" s="344">
        <v>9.475921837952736E-2</v>
      </c>
      <c r="K33" s="344">
        <v>0.11129107727747185</v>
      </c>
      <c r="L33" s="344">
        <v>0.12629047913173913</v>
      </c>
      <c r="M33" s="344">
        <v>0.1487985538038949</v>
      </c>
      <c r="N33" s="344">
        <v>0.1776782191449558</v>
      </c>
      <c r="O33" s="344">
        <v>0.19940557775821977</v>
      </c>
      <c r="P33" s="344">
        <v>0.22931621851806822</v>
      </c>
      <c r="Q33" s="344">
        <v>0.26646168321656011</v>
      </c>
      <c r="R33" s="344">
        <v>0.3008432673463145</v>
      </c>
      <c r="S33" s="344">
        <v>0.33850104067381259</v>
      </c>
      <c r="T33" s="344">
        <v>0.37814836360502457</v>
      </c>
      <c r="U33" s="344">
        <v>0.4186805538889824</v>
      </c>
      <c r="V33" s="344">
        <v>0.45635971497993327</v>
      </c>
      <c r="W33" s="344">
        <v>0.50275564513589277</v>
      </c>
      <c r="X33" s="344">
        <v>0.53769915476101438</v>
      </c>
      <c r="Y33" s="344">
        <v>0.58280309544282027</v>
      </c>
      <c r="Z33" s="344">
        <v>0.61016777845158776</v>
      </c>
      <c r="AA33" s="344">
        <v>0.64506244218316366</v>
      </c>
      <c r="AB33" s="344">
        <v>0.65234974201645501</v>
      </c>
      <c r="AC33" s="344">
        <v>0.68142076502732218</v>
      </c>
      <c r="AD33" s="344">
        <v>0.7062032973549992</v>
      </c>
      <c r="AE33" s="344">
        <v>0.73227716434629542</v>
      </c>
      <c r="AF33" s="344">
        <v>0.69546621043627066</v>
      </c>
      <c r="AG33" s="344">
        <v>0.72291021671826639</v>
      </c>
      <c r="AH33" s="345">
        <v>0.80593375330217498</v>
      </c>
    </row>
    <row r="34" spans="1:34" ht="6" customHeight="1" x14ac:dyDescent="0.35">
      <c r="A34" s="20"/>
      <c r="B34" s="26"/>
      <c r="C34" s="477"/>
      <c r="D34" s="20"/>
      <c r="E34" s="20"/>
      <c r="F34" s="3"/>
      <c r="G34" s="3"/>
      <c r="H34" s="24"/>
      <c r="I34" s="25"/>
      <c r="J34" s="20"/>
      <c r="K34" s="6"/>
    </row>
    <row r="35" spans="1:34" ht="14.5" x14ac:dyDescent="0.35">
      <c r="A35" s="20"/>
      <c r="B35" s="761" t="s">
        <v>124</v>
      </c>
      <c r="C35" s="312" t="s">
        <v>454</v>
      </c>
      <c r="D35" s="99">
        <v>1.4381689529210401E-2</v>
      </c>
      <c r="E35" s="99">
        <v>1.8328090975078599E-2</v>
      </c>
      <c r="F35" s="99">
        <v>2.0816531354732298E-2</v>
      </c>
      <c r="G35" s="99">
        <v>2.3732628246768101E-2</v>
      </c>
      <c r="H35" s="99">
        <v>2.7058124510756301E-2</v>
      </c>
      <c r="I35" s="99">
        <v>2.8961990460736602E-2</v>
      </c>
      <c r="J35" s="99">
        <v>3.3950891754360002E-2</v>
      </c>
      <c r="K35" s="99">
        <v>4.01689255549008E-2</v>
      </c>
      <c r="L35" s="99">
        <v>4.2724338904677001E-2</v>
      </c>
      <c r="M35" s="99">
        <v>5.0671574578063198E-2</v>
      </c>
      <c r="N35" s="99">
        <v>5.9582450312159897E-2</v>
      </c>
      <c r="O35" s="99">
        <v>6.8978683843548702E-2</v>
      </c>
      <c r="P35" s="99">
        <v>7.9189236414467901E-2</v>
      </c>
      <c r="Q35" s="99">
        <v>8.8506686330390397E-2</v>
      </c>
      <c r="R35" s="99">
        <v>0.100915026970365</v>
      </c>
      <c r="S35" s="99">
        <v>0.116886959952653</v>
      </c>
      <c r="T35" s="99">
        <v>0.12984349096631001</v>
      </c>
      <c r="U35" s="99">
        <v>0.146637618940826</v>
      </c>
      <c r="V35" s="99">
        <v>0.158291933710038</v>
      </c>
      <c r="W35" s="99">
        <v>0.18133606252326001</v>
      </c>
      <c r="X35" s="99">
        <v>0.18582418825659</v>
      </c>
      <c r="Y35" s="99">
        <v>0.207099363409909</v>
      </c>
      <c r="Z35" s="99">
        <v>0.21453050034269999</v>
      </c>
      <c r="AA35" s="99">
        <v>0.21877593360995901</v>
      </c>
      <c r="AB35" s="99">
        <v>0.22308892355694199</v>
      </c>
      <c r="AC35" s="99">
        <v>0.220663944612107</v>
      </c>
      <c r="AD35" s="99">
        <v>0.22603092783505199</v>
      </c>
      <c r="AE35" s="99">
        <v>0.18705035971223</v>
      </c>
      <c r="AF35" s="99">
        <v>0.18731707317073201</v>
      </c>
      <c r="AG35" s="99">
        <v>0.15762463343108499</v>
      </c>
      <c r="AH35" s="176">
        <v>0.19376124775045001</v>
      </c>
    </row>
    <row r="36" spans="1:34" ht="14.5" x14ac:dyDescent="0.35">
      <c r="A36" s="20"/>
      <c r="B36" s="762"/>
      <c r="C36" s="312" t="s">
        <v>619</v>
      </c>
      <c r="D36" s="99">
        <v>8.5319436993894805E-3</v>
      </c>
      <c r="E36" s="99">
        <v>9.9115136013273007E-3</v>
      </c>
      <c r="F36" s="99">
        <v>1.1013136907002201E-2</v>
      </c>
      <c r="G36" s="99">
        <v>1.3366757852169699E-2</v>
      </c>
      <c r="H36" s="99">
        <v>1.5108788939083901E-2</v>
      </c>
      <c r="I36" s="99">
        <v>1.7121502679844601E-2</v>
      </c>
      <c r="J36" s="99">
        <v>1.9327108344449399E-2</v>
      </c>
      <c r="K36" s="99">
        <v>2.2588882341386798E-2</v>
      </c>
      <c r="L36" s="99">
        <v>2.5299841048119099E-2</v>
      </c>
      <c r="M36" s="99">
        <v>3.0126222082990699E-2</v>
      </c>
      <c r="N36" s="99">
        <v>3.5454493384500803E-2</v>
      </c>
      <c r="O36" s="99">
        <v>3.9793478982668197E-2</v>
      </c>
      <c r="P36" s="99">
        <v>4.6444172636729002E-2</v>
      </c>
      <c r="Q36" s="99">
        <v>5.53241525001495E-2</v>
      </c>
      <c r="R36" s="99">
        <v>6.2676071717149701E-2</v>
      </c>
      <c r="S36" s="99">
        <v>7.3189978299467398E-2</v>
      </c>
      <c r="T36" s="99">
        <v>8.4857680744050104E-2</v>
      </c>
      <c r="U36" s="99">
        <v>9.7395316054208203E-2</v>
      </c>
      <c r="V36" s="99">
        <v>0.117031362584853</v>
      </c>
      <c r="W36" s="99">
        <v>0.13337365091179801</v>
      </c>
      <c r="X36" s="99">
        <v>0.15680506844665701</v>
      </c>
      <c r="Y36" s="99">
        <v>0.1725712704124</v>
      </c>
      <c r="Z36" s="99">
        <v>0.19688142563399599</v>
      </c>
      <c r="AA36" s="99">
        <v>0.222406639004149</v>
      </c>
      <c r="AB36" s="99">
        <v>0.244019760790432</v>
      </c>
      <c r="AC36" s="99">
        <v>0.271613704952956</v>
      </c>
      <c r="AD36" s="99">
        <v>0.29587628865979398</v>
      </c>
      <c r="AE36" s="99">
        <v>0.31079136690647502</v>
      </c>
      <c r="AF36" s="99">
        <v>0.28195121951219498</v>
      </c>
      <c r="AG36" s="99">
        <v>0.26906158357771298</v>
      </c>
      <c r="AH36" s="176">
        <v>0.33533293341331699</v>
      </c>
    </row>
    <row r="37" spans="1:34" ht="14.5" x14ac:dyDescent="0.35">
      <c r="A37" s="20"/>
      <c r="B37" s="762"/>
      <c r="C37" s="312" t="s">
        <v>620</v>
      </c>
      <c r="D37" s="99">
        <v>3.9168603809572501E-4</v>
      </c>
      <c r="E37" s="99">
        <v>4.66627493000588E-4</v>
      </c>
      <c r="F37" s="99">
        <v>4.9285803896266804E-4</v>
      </c>
      <c r="G37" s="99">
        <v>5.8553901611147201E-4</v>
      </c>
      <c r="H37" s="99">
        <v>8.1108355103696095E-4</v>
      </c>
      <c r="I37" s="99">
        <v>6.6873186802379899E-4</v>
      </c>
      <c r="J37" s="99">
        <v>8.2999851785978997E-4</v>
      </c>
      <c r="K37" s="99">
        <v>1.2472991553722299E-3</v>
      </c>
      <c r="L37" s="99">
        <v>1.25234815278647E-3</v>
      </c>
      <c r="M37" s="99">
        <v>1.5141428776546399E-3</v>
      </c>
      <c r="N37" s="99">
        <v>1.78990778395097E-3</v>
      </c>
      <c r="O37" s="99">
        <v>2.3905969851915798E-3</v>
      </c>
      <c r="P37" s="99">
        <v>2.8132098549711699E-3</v>
      </c>
      <c r="Q37" s="99">
        <v>2.9296291129401902E-3</v>
      </c>
      <c r="R37" s="99">
        <v>3.8653883950994701E-3</v>
      </c>
      <c r="S37" s="99">
        <v>3.9455513908068698E-3</v>
      </c>
      <c r="T37" s="99">
        <v>4.6924611537272802E-3</v>
      </c>
      <c r="U37" s="99">
        <v>6.02313138756287E-3</v>
      </c>
      <c r="V37" s="99">
        <v>6.0677310478212997E-3</v>
      </c>
      <c r="W37" s="99">
        <v>7.4897655377744697E-3</v>
      </c>
      <c r="X37" s="99">
        <v>8.7113926914809403E-3</v>
      </c>
      <c r="Y37" s="99">
        <v>9.4796567949072801E-3</v>
      </c>
      <c r="Z37" s="99">
        <v>1.09664153529815E-2</v>
      </c>
      <c r="AA37" s="99">
        <v>1.0684647302904599E-2</v>
      </c>
      <c r="AB37" s="99">
        <v>1.20904836193448E-2</v>
      </c>
      <c r="AC37" s="99">
        <v>1.4734599680454499E-2</v>
      </c>
      <c r="AD37" s="99">
        <v>1.26288659793814E-2</v>
      </c>
      <c r="AE37" s="99">
        <v>1.40287769784173E-2</v>
      </c>
      <c r="AF37" s="99">
        <v>1.17073170731707E-2</v>
      </c>
      <c r="AG37" s="99">
        <v>1.24633431085044E-2</v>
      </c>
      <c r="AH37" s="176">
        <v>1.4397120575884799E-2</v>
      </c>
    </row>
    <row r="38" spans="1:34" ht="14.5" x14ac:dyDescent="0.35">
      <c r="A38" s="20"/>
      <c r="B38" s="762"/>
      <c r="C38" s="312" t="s">
        <v>621</v>
      </c>
      <c r="D38" s="99">
        <v>3.7380471896526798E-3</v>
      </c>
      <c r="E38" s="99">
        <v>4.3292661850610099E-3</v>
      </c>
      <c r="F38" s="99">
        <v>5.1526067709733499E-3</v>
      </c>
      <c r="G38" s="99">
        <v>6.3128425174518096E-3</v>
      </c>
      <c r="H38" s="99">
        <v>7.3374767756599502E-3</v>
      </c>
      <c r="I38" s="99">
        <v>8.4476569798888693E-3</v>
      </c>
      <c r="J38" s="99">
        <v>9.3868879996047601E-3</v>
      </c>
      <c r="K38" s="99">
        <v>1.11962286387743E-2</v>
      </c>
      <c r="L38" s="99">
        <v>1.2523481527864699E-2</v>
      </c>
      <c r="M38" s="99">
        <v>1.4880369659709399E-2</v>
      </c>
      <c r="N38" s="99">
        <v>1.7183114725929299E-2</v>
      </c>
      <c r="O38" s="99">
        <v>2.02370675343648E-2</v>
      </c>
      <c r="P38" s="99">
        <v>2.28900926087716E-2</v>
      </c>
      <c r="Q38" s="99">
        <v>2.46128704386472E-2</v>
      </c>
      <c r="R38" s="99">
        <v>2.9612806009914599E-2</v>
      </c>
      <c r="S38" s="99">
        <v>3.3290589859932898E-2</v>
      </c>
      <c r="T38" s="99">
        <v>3.8719829160695697E-2</v>
      </c>
      <c r="U38" s="99">
        <v>4.0047416140710598E-2</v>
      </c>
      <c r="V38" s="99">
        <v>4.2929197163335701E-2</v>
      </c>
      <c r="W38" s="99">
        <v>4.6659843691849598E-2</v>
      </c>
      <c r="X38" s="99">
        <v>5.4135083154202998E-2</v>
      </c>
      <c r="Y38" s="99">
        <v>5.4525325214503199E-2</v>
      </c>
      <c r="Z38" s="99">
        <v>5.5346127484578497E-2</v>
      </c>
      <c r="AA38" s="99">
        <v>5.9958506224066399E-2</v>
      </c>
      <c r="AB38" s="99">
        <v>6.0582423296931899E-2</v>
      </c>
      <c r="AC38" s="99">
        <v>5.2192437422332698E-2</v>
      </c>
      <c r="AD38" s="99">
        <v>4.8195876288659803E-2</v>
      </c>
      <c r="AE38" s="99">
        <v>4.5683453237410097E-2</v>
      </c>
      <c r="AF38" s="99">
        <v>3.85365853658537E-2</v>
      </c>
      <c r="AG38" s="99">
        <v>3.8856304985337202E-2</v>
      </c>
      <c r="AH38" s="176">
        <v>3.5992801439712098E-2</v>
      </c>
    </row>
    <row r="39" spans="1:34" ht="14.5" x14ac:dyDescent="0.35">
      <c r="A39" s="20"/>
      <c r="B39" s="763"/>
      <c r="C39" s="555" t="s">
        <v>125</v>
      </c>
      <c r="D39" s="344">
        <v>2.7043366456348288E-2</v>
      </c>
      <c r="E39" s="344">
        <v>3.3035498254467499E-2</v>
      </c>
      <c r="F39" s="344">
        <v>3.7475133071670517E-2</v>
      </c>
      <c r="G39" s="344">
        <v>4.3997767632501079E-2</v>
      </c>
      <c r="H39" s="344">
        <v>5.0315473776537112E-2</v>
      </c>
      <c r="I39" s="344">
        <v>5.5199881988493869E-2</v>
      </c>
      <c r="J39" s="344">
        <v>6.3494886616273949E-2</v>
      </c>
      <c r="K39" s="344">
        <v>7.5201335690434135E-2</v>
      </c>
      <c r="L39" s="344">
        <v>8.180000963344726E-2</v>
      </c>
      <c r="M39" s="344">
        <v>9.7192309198417939E-2</v>
      </c>
      <c r="N39" s="344">
        <v>0.11400996620654097</v>
      </c>
      <c r="O39" s="344">
        <v>0.13139982734577327</v>
      </c>
      <c r="P39" s="344">
        <v>0.15133671151493966</v>
      </c>
      <c r="Q39" s="344">
        <v>0.17137333838212732</v>
      </c>
      <c r="R39" s="344">
        <v>0.19706929309252877</v>
      </c>
      <c r="S39" s="344">
        <v>0.22731307950286017</v>
      </c>
      <c r="T39" s="344">
        <v>0.25811346202478314</v>
      </c>
      <c r="U39" s="344">
        <v>0.2901034825233077</v>
      </c>
      <c r="V39" s="344">
        <v>0.32432022450604803</v>
      </c>
      <c r="W39" s="344">
        <v>0.36885932266468213</v>
      </c>
      <c r="X39" s="344">
        <v>0.40547573254893099</v>
      </c>
      <c r="Y39" s="344">
        <v>0.44367561583171949</v>
      </c>
      <c r="Z39" s="344">
        <v>0.47772446881425595</v>
      </c>
      <c r="AA39" s="344">
        <v>0.51182572614107902</v>
      </c>
      <c r="AB39" s="344">
        <v>0.53978159126365066</v>
      </c>
      <c r="AC39" s="344">
        <v>0.55920468666785028</v>
      </c>
      <c r="AD39" s="344">
        <v>0.58273195876288719</v>
      </c>
      <c r="AE39" s="344">
        <v>0.55755395683453235</v>
      </c>
      <c r="AF39" s="344">
        <v>0.51951219512195146</v>
      </c>
      <c r="AG39" s="344">
        <v>0.47800586510263954</v>
      </c>
      <c r="AH39" s="345">
        <v>0.57948410317936394</v>
      </c>
    </row>
    <row r="40" spans="1:34" ht="14.5" x14ac:dyDescent="0.35">
      <c r="A40" s="20"/>
      <c r="B40" s="70"/>
      <c r="C40" s="83"/>
      <c r="D40" s="83"/>
      <c r="E40" s="83"/>
      <c r="F40" s="83"/>
      <c r="G40" s="3"/>
      <c r="H40" s="24"/>
      <c r="I40" s="25"/>
      <c r="J40" s="20"/>
      <c r="K40" s="6"/>
    </row>
    <row r="41" spans="1:34" ht="14.5" x14ac:dyDescent="0.35">
      <c r="A41" s="20"/>
      <c r="B41" s="70"/>
      <c r="C41" s="83"/>
      <c r="D41" s="83"/>
      <c r="E41" s="83"/>
      <c r="F41" s="83"/>
      <c r="G41" s="3"/>
      <c r="H41" s="24"/>
      <c r="I41" s="25"/>
      <c r="J41" s="20"/>
      <c r="K41" s="6"/>
    </row>
    <row r="42" spans="1:34" ht="14.5" x14ac:dyDescent="0.35">
      <c r="A42" s="20"/>
      <c r="B42" s="26" t="s">
        <v>622</v>
      </c>
      <c r="C42" s="83"/>
      <c r="D42" s="83"/>
      <c r="E42" s="83"/>
      <c r="F42" s="83"/>
      <c r="G42" s="3"/>
      <c r="H42" s="24"/>
      <c r="I42" s="25"/>
      <c r="J42" s="20"/>
      <c r="K42" s="6"/>
    </row>
    <row r="43" spans="1:34" ht="6" customHeight="1" x14ac:dyDescent="0.35">
      <c r="A43" s="20"/>
      <c r="B43" s="26"/>
      <c r="C43" s="20"/>
      <c r="D43" s="20"/>
      <c r="E43" s="20"/>
      <c r="F43" s="3"/>
      <c r="G43" s="3"/>
      <c r="H43" s="24"/>
      <c r="I43" s="25"/>
      <c r="J43" s="20"/>
      <c r="K43" s="6"/>
    </row>
    <row r="44" spans="1:34" ht="14.5" x14ac:dyDescent="0.35">
      <c r="A44" s="20"/>
      <c r="B44" s="667"/>
      <c r="C44" s="668"/>
      <c r="D44" s="668">
        <v>2004</v>
      </c>
      <c r="E44" s="668">
        <v>2005</v>
      </c>
      <c r="F44" s="668">
        <v>2006</v>
      </c>
      <c r="G44" s="668">
        <v>2007</v>
      </c>
      <c r="H44" s="668">
        <v>2008</v>
      </c>
      <c r="I44" s="668">
        <v>2009</v>
      </c>
      <c r="J44" s="668">
        <v>2010</v>
      </c>
      <c r="K44" s="668">
        <v>2011</v>
      </c>
      <c r="L44" s="668">
        <v>2012</v>
      </c>
      <c r="M44" s="668">
        <v>2013</v>
      </c>
      <c r="N44" s="668">
        <v>2014</v>
      </c>
      <c r="O44" s="668">
        <v>2015</v>
      </c>
      <c r="P44" s="668">
        <v>2016</v>
      </c>
      <c r="Q44" s="668">
        <v>2017</v>
      </c>
      <c r="R44" s="668">
        <v>2018</v>
      </c>
      <c r="S44" s="668">
        <v>2019</v>
      </c>
      <c r="T44" s="668">
        <v>2020</v>
      </c>
      <c r="U44" s="668">
        <v>2021</v>
      </c>
      <c r="V44" s="668">
        <v>2022</v>
      </c>
      <c r="W44" s="668">
        <v>2023</v>
      </c>
      <c r="X44" s="669">
        <v>2024</v>
      </c>
    </row>
    <row r="45" spans="1:34" ht="14.5" x14ac:dyDescent="0.35">
      <c r="A45" s="20"/>
      <c r="B45" s="764" t="s">
        <v>623</v>
      </c>
      <c r="C45" s="424" t="s">
        <v>454</v>
      </c>
      <c r="D45" s="670">
        <v>1.4E-2</v>
      </c>
      <c r="E45" s="670">
        <v>1.4E-2</v>
      </c>
      <c r="F45" s="670">
        <v>1.6E-2</v>
      </c>
      <c r="G45" s="670">
        <v>1.7999999999999999E-2</v>
      </c>
      <c r="H45" s="670">
        <v>1.9E-2</v>
      </c>
      <c r="I45" s="670">
        <v>0.02</v>
      </c>
      <c r="J45" s="670">
        <v>2.1000000000000001E-2</v>
      </c>
      <c r="K45" s="670">
        <v>2.1999999999999999E-2</v>
      </c>
      <c r="L45" s="670">
        <v>2.1999999999999999E-2</v>
      </c>
      <c r="M45" s="670">
        <v>2.3E-2</v>
      </c>
      <c r="N45" s="670">
        <v>2.3E-2</v>
      </c>
      <c r="O45" s="670">
        <v>2.1999999999999999E-2</v>
      </c>
      <c r="P45" s="670">
        <v>2.3E-2</v>
      </c>
      <c r="Q45" s="670">
        <v>2.5000000000000001E-2</v>
      </c>
      <c r="R45" s="670">
        <v>3.1E-2</v>
      </c>
      <c r="S45" s="670">
        <v>3.5000000000000003E-2</v>
      </c>
      <c r="T45" s="670">
        <v>4.4999999999999998E-2</v>
      </c>
      <c r="U45" s="670">
        <v>5.3999999999999999E-2</v>
      </c>
      <c r="V45" s="670">
        <v>6.4000000000000001E-2</v>
      </c>
      <c r="W45" s="670">
        <v>7.4999999999999997E-2</v>
      </c>
      <c r="X45" s="671">
        <v>7.8E-2</v>
      </c>
    </row>
    <row r="46" spans="1:34" ht="14.5" x14ac:dyDescent="0.35">
      <c r="A46" s="20"/>
      <c r="B46" s="764"/>
      <c r="C46" s="164" t="s">
        <v>104</v>
      </c>
      <c r="D46" s="99">
        <v>7.3999999999999996E-2</v>
      </c>
      <c r="E46" s="99">
        <v>7.4999999999999997E-2</v>
      </c>
      <c r="F46" s="99">
        <v>7.4999999999999997E-2</v>
      </c>
      <c r="G46" s="99">
        <v>7.4999999999999997E-2</v>
      </c>
      <c r="H46" s="99">
        <v>7.3999999999999996E-2</v>
      </c>
      <c r="I46" s="99">
        <v>7.3999999999999996E-2</v>
      </c>
      <c r="J46" s="99">
        <v>7.2999999999999995E-2</v>
      </c>
      <c r="K46" s="99">
        <v>7.2999999999999995E-2</v>
      </c>
      <c r="L46" s="99">
        <v>7.1999999999999995E-2</v>
      </c>
      <c r="M46" s="99">
        <v>7.0000000000000007E-2</v>
      </c>
      <c r="N46" s="99">
        <v>7.0000000000000007E-2</v>
      </c>
      <c r="O46" s="99">
        <v>6.8000000000000005E-2</v>
      </c>
      <c r="P46" s="99">
        <v>6.7000000000000004E-2</v>
      </c>
      <c r="Q46" s="99">
        <v>6.5000000000000002E-2</v>
      </c>
      <c r="R46" s="99">
        <v>6.4000000000000001E-2</v>
      </c>
      <c r="S46" s="99">
        <v>6.2E-2</v>
      </c>
      <c r="T46" s="99">
        <v>0.06</v>
      </c>
      <c r="U46" s="99">
        <v>5.8999999999999997E-2</v>
      </c>
      <c r="V46" s="99">
        <v>5.6000000000000001E-2</v>
      </c>
      <c r="W46" s="99">
        <v>5.6000000000000001E-2</v>
      </c>
      <c r="X46" s="176">
        <v>5.6000000000000001E-2</v>
      </c>
    </row>
    <row r="47" spans="1:34" ht="14.5" x14ac:dyDescent="0.35">
      <c r="A47" s="20"/>
      <c r="B47" s="765"/>
      <c r="C47" s="672" t="s">
        <v>125</v>
      </c>
      <c r="D47" s="673">
        <v>8.7999999999999995E-2</v>
      </c>
      <c r="E47" s="673">
        <v>8.8999999999999996E-2</v>
      </c>
      <c r="F47" s="673">
        <v>9.0999999999999998E-2</v>
      </c>
      <c r="G47" s="673">
        <v>9.2999999999999999E-2</v>
      </c>
      <c r="H47" s="673">
        <v>9.4E-2</v>
      </c>
      <c r="I47" s="673">
        <v>9.2999999999999999E-2</v>
      </c>
      <c r="J47" s="673">
        <v>9.4E-2</v>
      </c>
      <c r="K47" s="673">
        <v>9.4E-2</v>
      </c>
      <c r="L47" s="673">
        <v>9.4E-2</v>
      </c>
      <c r="M47" s="673">
        <v>9.2999999999999999E-2</v>
      </c>
      <c r="N47" s="673">
        <v>9.2999999999999999E-2</v>
      </c>
      <c r="O47" s="673">
        <v>0.09</v>
      </c>
      <c r="P47" s="673">
        <v>0.09</v>
      </c>
      <c r="Q47" s="673">
        <v>0.09</v>
      </c>
      <c r="R47" s="673">
        <v>9.5000000000000001E-2</v>
      </c>
      <c r="S47" s="673">
        <v>9.7000000000000003E-2</v>
      </c>
      <c r="T47" s="673">
        <v>0.105</v>
      </c>
      <c r="U47" s="673">
        <v>0.113</v>
      </c>
      <c r="V47" s="673">
        <v>0.121</v>
      </c>
      <c r="W47" s="673">
        <v>0.13100000000000001</v>
      </c>
      <c r="X47" s="674">
        <v>0.13400000000000001</v>
      </c>
    </row>
    <row r="48" spans="1:34" ht="6" customHeight="1" x14ac:dyDescent="0.35">
      <c r="A48" s="20"/>
      <c r="B48" s="26"/>
      <c r="C48" s="477"/>
      <c r="D48" s="20"/>
      <c r="E48" s="20"/>
      <c r="F48" s="3"/>
      <c r="G48" s="3"/>
      <c r="H48" s="24"/>
      <c r="I48" s="25"/>
      <c r="J48" s="20"/>
      <c r="K48" s="6"/>
    </row>
    <row r="49" spans="1:26" s="172" customFormat="1" ht="14.5" x14ac:dyDescent="0.35">
      <c r="A49" s="24"/>
      <c r="B49" s="675" t="s">
        <v>611</v>
      </c>
      <c r="C49" s="482"/>
      <c r="D49" s="346"/>
      <c r="E49" s="346"/>
      <c r="F49" s="346"/>
      <c r="G49" s="346"/>
      <c r="H49" s="346"/>
      <c r="I49" s="346"/>
      <c r="J49" s="346"/>
      <c r="K49" s="346"/>
      <c r="L49" s="346"/>
      <c r="M49" s="346"/>
      <c r="N49" s="346"/>
      <c r="O49" s="346"/>
      <c r="P49" s="346"/>
      <c r="Q49" s="346"/>
      <c r="R49" s="346"/>
      <c r="S49" s="346"/>
      <c r="T49" s="346"/>
      <c r="U49" s="346"/>
      <c r="V49" s="346"/>
      <c r="W49" s="346"/>
      <c r="X49" s="347"/>
    </row>
    <row r="50" spans="1:26" ht="14.5" x14ac:dyDescent="0.35">
      <c r="A50" s="20"/>
      <c r="B50" s="766" t="s">
        <v>123</v>
      </c>
      <c r="C50" s="424" t="s">
        <v>454</v>
      </c>
      <c r="D50" s="314">
        <v>5.9754171955788103E-3</v>
      </c>
      <c r="E50" s="314">
        <v>5.8124551723709702E-3</v>
      </c>
      <c r="F50" s="314">
        <v>6.3127530583188401E-3</v>
      </c>
      <c r="G50" s="314">
        <v>6.7723898582859304E-3</v>
      </c>
      <c r="H50" s="314">
        <v>7.4335565261864599E-3</v>
      </c>
      <c r="I50" s="314">
        <v>7.5715230881547701E-3</v>
      </c>
      <c r="J50" s="314">
        <v>8.1775959918418007E-3</v>
      </c>
      <c r="K50" s="314">
        <v>8.4751940600742495E-3</v>
      </c>
      <c r="L50" s="314">
        <v>8.4665745877909593E-3</v>
      </c>
      <c r="M50" s="314">
        <v>8.5369776535751292E-3</v>
      </c>
      <c r="N50" s="314">
        <v>8.77205641824934E-3</v>
      </c>
      <c r="O50" s="314">
        <v>8.5176677671822097E-3</v>
      </c>
      <c r="P50" s="314">
        <v>9.0701547352516204E-3</v>
      </c>
      <c r="Q50" s="314">
        <v>9.9754510384600405E-3</v>
      </c>
      <c r="R50" s="314">
        <v>1.25430849083716E-2</v>
      </c>
      <c r="S50" s="314">
        <v>1.42150131330353E-2</v>
      </c>
      <c r="T50" s="314">
        <v>1.8577588701234701E-2</v>
      </c>
      <c r="U50" s="314">
        <v>2.27468876724637E-2</v>
      </c>
      <c r="V50" s="314">
        <v>2.7620276000438398E-2</v>
      </c>
      <c r="W50" s="314">
        <v>3.2000000000000001E-2</v>
      </c>
      <c r="X50" s="315">
        <v>3.37352772566187E-2</v>
      </c>
    </row>
    <row r="51" spans="1:26" ht="14.5" x14ac:dyDescent="0.35">
      <c r="A51" s="20"/>
      <c r="B51" s="766"/>
      <c r="C51" s="313" t="s">
        <v>104</v>
      </c>
      <c r="D51" s="314">
        <v>1.5108826898665601E-2</v>
      </c>
      <c r="E51" s="314">
        <v>1.47733235631095E-2</v>
      </c>
      <c r="F51" s="314">
        <v>1.4419884554447499E-2</v>
      </c>
      <c r="G51" s="314">
        <v>1.3873156271088399E-2</v>
      </c>
      <c r="H51" s="314">
        <v>1.38177735190204E-2</v>
      </c>
      <c r="I51" s="314">
        <v>1.3731406278518E-2</v>
      </c>
      <c r="J51" s="314">
        <v>1.4024674115456199E-2</v>
      </c>
      <c r="K51" s="314">
        <v>1.39399257509281E-2</v>
      </c>
      <c r="L51" s="314">
        <v>1.3468486394956E-2</v>
      </c>
      <c r="M51" s="314">
        <v>1.2997718111360201E-2</v>
      </c>
      <c r="N51" s="314">
        <v>1.28249533375666E-2</v>
      </c>
      <c r="O51" s="314">
        <v>1.2690103884674E-2</v>
      </c>
      <c r="P51" s="314">
        <v>1.25001378610581E-2</v>
      </c>
      <c r="Q51" s="314">
        <v>1.2354464855198E-2</v>
      </c>
      <c r="R51" s="314">
        <v>1.2375277990483199E-2</v>
      </c>
      <c r="S51" s="314">
        <v>1.229805078107E-2</v>
      </c>
      <c r="T51" s="314">
        <v>1.1891129788849601E-2</v>
      </c>
      <c r="U51" s="314">
        <v>1.1836218355258801E-2</v>
      </c>
      <c r="V51" s="314">
        <v>1.1271001407821399E-2</v>
      </c>
      <c r="W51" s="314">
        <v>1.0999999999999999E-2</v>
      </c>
      <c r="X51" s="315">
        <v>1.1498071711486301E-2</v>
      </c>
    </row>
    <row r="52" spans="1:26" ht="14.5" x14ac:dyDescent="0.35">
      <c r="A52" s="20"/>
      <c r="B52" s="766" t="s">
        <v>124</v>
      </c>
      <c r="C52" s="424" t="s">
        <v>454</v>
      </c>
      <c r="D52" s="314">
        <v>2.97910928998455E-3</v>
      </c>
      <c r="E52" s="314">
        <v>3.14436824794051E-3</v>
      </c>
      <c r="F52" s="314">
        <v>3.6757973383764598E-3</v>
      </c>
      <c r="G52" s="314">
        <v>3.9667738095624204E-3</v>
      </c>
      <c r="H52" s="314">
        <v>4.3190425073112099E-3</v>
      </c>
      <c r="I52" s="314">
        <v>4.4047785173005902E-3</v>
      </c>
      <c r="J52" s="314">
        <v>4.60424962939279E-3</v>
      </c>
      <c r="K52" s="314">
        <v>5.2001701670323797E-3</v>
      </c>
      <c r="L52" s="314">
        <v>5.4726327822865097E-3</v>
      </c>
      <c r="M52" s="314">
        <v>5.4369909374745997E-3</v>
      </c>
      <c r="N52" s="314">
        <v>5.6482006554020503E-3</v>
      </c>
      <c r="O52" s="314">
        <v>5.4387515855017898E-3</v>
      </c>
      <c r="P52" s="314">
        <v>5.76182180701903E-3</v>
      </c>
      <c r="Q52" s="314">
        <v>6.2418465480439198E-3</v>
      </c>
      <c r="R52" s="314">
        <v>7.8181708808726501E-3</v>
      </c>
      <c r="S52" s="314">
        <v>8.72894924670615E-3</v>
      </c>
      <c r="T52" s="314">
        <v>1.1409863007614001E-2</v>
      </c>
      <c r="U52" s="314">
        <v>1.41069278085857E-2</v>
      </c>
      <c r="V52" s="314">
        <v>1.6805639520212301E-2</v>
      </c>
      <c r="W52" s="314">
        <v>0.02</v>
      </c>
      <c r="X52" s="315">
        <v>2.07037784931377E-2</v>
      </c>
      <c r="Z52" s="12"/>
    </row>
    <row r="53" spans="1:26" ht="14.5" x14ac:dyDescent="0.35">
      <c r="A53" s="20"/>
      <c r="B53" s="767"/>
      <c r="C53" s="313" t="s">
        <v>104</v>
      </c>
      <c r="D53" s="314">
        <v>1.35688856048902E-2</v>
      </c>
      <c r="E53" s="314">
        <v>1.32608849343016E-2</v>
      </c>
      <c r="F53" s="314">
        <v>1.3078380385093E-2</v>
      </c>
      <c r="G53" s="314">
        <v>1.29674257486758E-2</v>
      </c>
      <c r="H53" s="314">
        <v>1.30358272760756E-2</v>
      </c>
      <c r="I53" s="314">
        <v>1.27350276967134E-2</v>
      </c>
      <c r="J53" s="314">
        <v>1.26965671598407E-2</v>
      </c>
      <c r="K53" s="314">
        <v>1.2541422238144299E-2</v>
      </c>
      <c r="L53" s="314">
        <v>1.2669482707831701E-2</v>
      </c>
      <c r="M53" s="314">
        <v>1.2501933356227801E-2</v>
      </c>
      <c r="N53" s="314">
        <v>1.26036925331339E-2</v>
      </c>
      <c r="O53" s="314">
        <v>1.23020525041319E-2</v>
      </c>
      <c r="P53" s="314">
        <v>1.2249308100659001E-2</v>
      </c>
      <c r="Q53" s="314">
        <v>1.21155241725244E-2</v>
      </c>
      <c r="R53" s="314">
        <v>1.21212728840408E-2</v>
      </c>
      <c r="S53" s="314">
        <v>1.1985184899400101E-2</v>
      </c>
      <c r="T53" s="314">
        <v>1.20132069395657E-2</v>
      </c>
      <c r="U53" s="314">
        <v>1.2095000468728599E-2</v>
      </c>
      <c r="V53" s="314">
        <v>1.18966572081615E-2</v>
      </c>
      <c r="W53" s="314">
        <v>1.2E-2</v>
      </c>
      <c r="X53" s="315">
        <v>1.2044471344835E-2</v>
      </c>
    </row>
    <row r="54" spans="1:26" ht="6" customHeight="1" x14ac:dyDescent="0.35">
      <c r="A54" s="20"/>
      <c r="B54" s="26"/>
      <c r="C54" s="477"/>
      <c r="D54" s="20"/>
      <c r="E54" s="20"/>
      <c r="F54" s="3"/>
      <c r="G54" s="3"/>
      <c r="H54" s="24"/>
      <c r="I54" s="25"/>
      <c r="J54" s="20"/>
      <c r="K54" s="6"/>
    </row>
    <row r="55" spans="1:26" s="172" customFormat="1" ht="14.5" x14ac:dyDescent="0.35">
      <c r="A55" s="24"/>
      <c r="B55" s="675" t="s">
        <v>612</v>
      </c>
      <c r="C55" s="482"/>
      <c r="D55" s="346"/>
      <c r="E55" s="346"/>
      <c r="F55" s="346"/>
      <c r="G55" s="346"/>
      <c r="H55" s="346"/>
      <c r="I55" s="346"/>
      <c r="J55" s="346"/>
      <c r="K55" s="346"/>
      <c r="L55" s="346"/>
      <c r="M55" s="346"/>
      <c r="N55" s="346"/>
      <c r="O55" s="346"/>
      <c r="P55" s="346"/>
      <c r="Q55" s="346"/>
      <c r="R55" s="346"/>
      <c r="S55" s="346"/>
      <c r="T55" s="346"/>
      <c r="U55" s="346"/>
      <c r="V55" s="346"/>
      <c r="W55" s="346"/>
      <c r="X55" s="347"/>
    </row>
    <row r="56" spans="1:26" ht="14.5" x14ac:dyDescent="0.35">
      <c r="A56" s="20"/>
      <c r="B56" s="766" t="s">
        <v>123</v>
      </c>
      <c r="C56" s="424" t="s">
        <v>454</v>
      </c>
      <c r="D56" s="314">
        <v>1.18009720034671E-2</v>
      </c>
      <c r="E56" s="314">
        <v>1.2093035800375599E-2</v>
      </c>
      <c r="F56" s="314">
        <v>1.3394632709329101E-2</v>
      </c>
      <c r="G56" s="314">
        <v>1.4701168467900001E-2</v>
      </c>
      <c r="H56" s="314">
        <v>1.55623186737668E-2</v>
      </c>
      <c r="I56" s="314">
        <v>1.5995200423013601E-2</v>
      </c>
      <c r="J56" s="314">
        <v>1.6663007313077401E-2</v>
      </c>
      <c r="K56" s="314">
        <v>1.7177341379655299E-2</v>
      </c>
      <c r="L56" s="314">
        <v>1.7970963172804499E-2</v>
      </c>
      <c r="M56" s="314">
        <v>1.81149083355505E-2</v>
      </c>
      <c r="N56" s="314">
        <v>1.8642067337557501E-2</v>
      </c>
      <c r="O56" s="314">
        <v>1.8273644441503301E-2</v>
      </c>
      <c r="P56" s="314">
        <v>1.96883790756315E-2</v>
      </c>
      <c r="Q56" s="314">
        <v>2.1349803987929E-2</v>
      </c>
      <c r="R56" s="314">
        <v>2.66255705381379E-2</v>
      </c>
      <c r="S56" s="314">
        <v>3.0078672157217899E-2</v>
      </c>
      <c r="T56" s="314">
        <v>3.9173796309282902E-2</v>
      </c>
      <c r="U56" s="314">
        <v>4.6328510825009002E-2</v>
      </c>
      <c r="V56" s="314">
        <v>5.4898355116998303E-2</v>
      </c>
      <c r="W56" s="314">
        <v>6.5000000000000002E-2</v>
      </c>
      <c r="X56" s="315">
        <v>6.7406742050053398E-2</v>
      </c>
    </row>
    <row r="57" spans="1:26" ht="14.5" x14ac:dyDescent="0.35">
      <c r="A57" s="20"/>
      <c r="B57" s="766"/>
      <c r="C57" s="313" t="s">
        <v>104</v>
      </c>
      <c r="D57" s="314">
        <v>4.0300032714898099E-2</v>
      </c>
      <c r="E57" s="314">
        <v>4.0328099872900099E-2</v>
      </c>
      <c r="F57" s="314">
        <v>4.0251309465225898E-2</v>
      </c>
      <c r="G57" s="314">
        <v>3.8863451552277398E-2</v>
      </c>
      <c r="H57" s="314">
        <v>3.8284590359284103E-2</v>
      </c>
      <c r="I57" s="314">
        <v>3.67255767288307E-2</v>
      </c>
      <c r="J57" s="314">
        <v>3.5791855967842699E-2</v>
      </c>
      <c r="K57" s="314">
        <v>3.5008168572667003E-2</v>
      </c>
      <c r="L57" s="314">
        <v>3.4381229671597902E-2</v>
      </c>
      <c r="M57" s="314">
        <v>3.3158841235699003E-2</v>
      </c>
      <c r="N57" s="314">
        <v>3.2438812274816799E-2</v>
      </c>
      <c r="O57" s="314">
        <v>3.1698381090462802E-2</v>
      </c>
      <c r="P57" s="314">
        <v>3.11241965339824E-2</v>
      </c>
      <c r="Q57" s="314">
        <v>3.12434780156246E-2</v>
      </c>
      <c r="R57" s="314">
        <v>3.02320028324491E-2</v>
      </c>
      <c r="S57" s="314">
        <v>2.9925961811881899E-2</v>
      </c>
      <c r="T57" s="314">
        <v>2.9378468813240102E-2</v>
      </c>
      <c r="U57" s="314">
        <v>2.86322024642723E-2</v>
      </c>
      <c r="V57" s="314">
        <v>2.7633946443418898E-2</v>
      </c>
      <c r="W57" s="314">
        <v>2.8000000000000001E-2</v>
      </c>
      <c r="X57" s="315">
        <v>2.7570035595162499E-2</v>
      </c>
    </row>
    <row r="58" spans="1:26" ht="14.5" x14ac:dyDescent="0.35">
      <c r="A58" s="20"/>
      <c r="B58" s="766" t="s">
        <v>124</v>
      </c>
      <c r="C58" s="424" t="s">
        <v>454</v>
      </c>
      <c r="D58" s="314">
        <v>6.0366147224268302E-3</v>
      </c>
      <c r="E58" s="314">
        <v>6.2982379496141E-3</v>
      </c>
      <c r="F58" s="314">
        <v>7.3921478429568597E-3</v>
      </c>
      <c r="G58" s="314">
        <v>8.1682508484556705E-3</v>
      </c>
      <c r="H58" s="314">
        <v>8.7342320673931308E-3</v>
      </c>
      <c r="I58" s="314">
        <v>8.5729332895117197E-3</v>
      </c>
      <c r="J58" s="314">
        <v>9.3394230049298008E-3</v>
      </c>
      <c r="K58" s="314">
        <v>9.8602613665826899E-3</v>
      </c>
      <c r="L58" s="314">
        <v>1.00251190342294E-2</v>
      </c>
      <c r="M58" s="314">
        <v>1.0095267752716601E-2</v>
      </c>
      <c r="N58" s="314">
        <v>1.04464597139867E-2</v>
      </c>
      <c r="O58" s="314">
        <v>1.01011117596935E-2</v>
      </c>
      <c r="P58" s="314">
        <v>1.0965260988788099E-2</v>
      </c>
      <c r="Q58" s="314">
        <v>1.20688475012912E-2</v>
      </c>
      <c r="R58" s="314">
        <v>1.57630316943306E-2</v>
      </c>
      <c r="S58" s="314">
        <v>1.7683653361440801E-2</v>
      </c>
      <c r="T58" s="314">
        <v>2.2911816401209401E-2</v>
      </c>
      <c r="U58" s="314">
        <v>2.7067723454396401E-2</v>
      </c>
      <c r="V58" s="314">
        <v>3.2152808067518503E-2</v>
      </c>
      <c r="W58" s="314">
        <v>3.7999999999999999E-2</v>
      </c>
      <c r="X58" s="315">
        <v>3.8549416945721601E-2</v>
      </c>
    </row>
    <row r="59" spans="1:26" ht="14.5" x14ac:dyDescent="0.35">
      <c r="A59" s="20"/>
      <c r="B59" s="767"/>
      <c r="C59" s="313" t="s">
        <v>104</v>
      </c>
      <c r="D59" s="314">
        <v>2.86852360122954E-2</v>
      </c>
      <c r="E59" s="314">
        <v>2.8760739769914102E-2</v>
      </c>
      <c r="F59" s="314">
        <v>2.8560571211424201E-2</v>
      </c>
      <c r="G59" s="314">
        <v>2.82566573432694E-2</v>
      </c>
      <c r="H59" s="314">
        <v>2.7510644472626501E-2</v>
      </c>
      <c r="I59" s="314">
        <v>2.7366070191138799E-2</v>
      </c>
      <c r="J59" s="314">
        <v>2.7371996705587501E-2</v>
      </c>
      <c r="K59" s="314">
        <v>2.6802264609478699E-2</v>
      </c>
      <c r="L59" s="314">
        <v>2.60938027218536E-2</v>
      </c>
      <c r="M59" s="314">
        <v>2.6067371790461601E-2</v>
      </c>
      <c r="N59" s="314">
        <v>2.5706313219393099E-2</v>
      </c>
      <c r="O59" s="314">
        <v>2.5432257804794599E-2</v>
      </c>
      <c r="P59" s="314">
        <v>2.53314078953773E-2</v>
      </c>
      <c r="Q59" s="314">
        <v>2.5089761858832799E-2</v>
      </c>
      <c r="R59" s="314">
        <v>2.51018617564693E-2</v>
      </c>
      <c r="S59" s="314">
        <v>2.46637413500756E-2</v>
      </c>
      <c r="T59" s="314">
        <v>2.4362481561067802E-2</v>
      </c>
      <c r="U59" s="314">
        <v>2.3886015439276799E-2</v>
      </c>
      <c r="V59" s="314">
        <v>2.2931220638813601E-2</v>
      </c>
      <c r="W59" s="314">
        <v>2.4E-2</v>
      </c>
      <c r="X59" s="315">
        <v>2.3483682017378601E-2</v>
      </c>
    </row>
    <row r="60" spans="1:26" ht="6" customHeight="1" x14ac:dyDescent="0.35">
      <c r="A60" s="20"/>
      <c r="B60" s="26"/>
      <c r="C60" s="477"/>
      <c r="D60" s="20"/>
      <c r="E60" s="20"/>
      <c r="F60" s="3"/>
      <c r="G60" s="3"/>
      <c r="H60" s="24"/>
      <c r="I60" s="25"/>
      <c r="J60" s="20"/>
      <c r="K60" s="6"/>
    </row>
    <row r="61" spans="1:26" s="172" customFormat="1" ht="14.5" x14ac:dyDescent="0.35">
      <c r="A61" s="24"/>
      <c r="B61" s="675" t="s">
        <v>613</v>
      </c>
      <c r="C61" s="482"/>
      <c r="D61" s="346"/>
      <c r="E61" s="346"/>
      <c r="F61" s="346"/>
      <c r="G61" s="346"/>
      <c r="H61" s="346"/>
      <c r="I61" s="346"/>
      <c r="J61" s="346"/>
      <c r="K61" s="346"/>
      <c r="L61" s="346"/>
      <c r="M61" s="346"/>
      <c r="N61" s="346"/>
      <c r="O61" s="346"/>
      <c r="P61" s="346"/>
      <c r="Q61" s="346"/>
      <c r="R61" s="346"/>
      <c r="S61" s="346"/>
      <c r="T61" s="346"/>
      <c r="U61" s="346"/>
      <c r="V61" s="346"/>
      <c r="W61" s="346"/>
      <c r="X61" s="347"/>
    </row>
    <row r="62" spans="1:26" ht="14.5" x14ac:dyDescent="0.35">
      <c r="A62" s="20"/>
      <c r="B62" s="766" t="s">
        <v>123</v>
      </c>
      <c r="C62" s="424" t="s">
        <v>454</v>
      </c>
      <c r="D62" s="314">
        <v>2.2664632886575699E-2</v>
      </c>
      <c r="E62" s="314">
        <v>2.36187100254296E-2</v>
      </c>
      <c r="F62" s="314">
        <v>2.6578914061511201E-2</v>
      </c>
      <c r="G62" s="314">
        <v>2.8691215211122501E-2</v>
      </c>
      <c r="H62" s="314">
        <v>3.0533102740538099E-2</v>
      </c>
      <c r="I62" s="314">
        <v>3.0955601768660801E-2</v>
      </c>
      <c r="J62" s="314">
        <v>3.2610820536757998E-2</v>
      </c>
      <c r="K62" s="314">
        <v>3.33385938609643E-2</v>
      </c>
      <c r="L62" s="314">
        <v>3.5245989283635197E-2</v>
      </c>
      <c r="M62" s="314">
        <v>3.6685787936891902E-2</v>
      </c>
      <c r="N62" s="314">
        <v>3.7696188899746699E-2</v>
      </c>
      <c r="O62" s="314">
        <v>3.5993783981367898E-2</v>
      </c>
      <c r="P62" s="314">
        <v>3.7877918139674803E-2</v>
      </c>
      <c r="Q62" s="314">
        <v>4.1696290571870201E-2</v>
      </c>
      <c r="R62" s="314">
        <v>5.1263665305141801E-2</v>
      </c>
      <c r="S62" s="314">
        <v>5.8606147558801801E-2</v>
      </c>
      <c r="T62" s="314">
        <v>7.6637509638566803E-2</v>
      </c>
      <c r="U62" s="314">
        <v>9.17324993399809E-2</v>
      </c>
      <c r="V62" s="314">
        <v>0.108917831732596</v>
      </c>
      <c r="W62" s="314">
        <v>0.126</v>
      </c>
      <c r="X62" s="315">
        <v>0.12948723408138299</v>
      </c>
    </row>
    <row r="63" spans="1:26" ht="14.5" x14ac:dyDescent="0.35">
      <c r="A63" s="20"/>
      <c r="B63" s="766"/>
      <c r="C63" s="313" t="s">
        <v>104</v>
      </c>
      <c r="D63" s="314">
        <v>0.10571407220505399</v>
      </c>
      <c r="E63" s="314">
        <v>0.104663806906236</v>
      </c>
      <c r="F63" s="314">
        <v>0.101835210732819</v>
      </c>
      <c r="G63" s="314">
        <v>9.8763431477649502E-2</v>
      </c>
      <c r="H63" s="314">
        <v>9.66077510251976E-2</v>
      </c>
      <c r="I63" s="314">
        <v>9.4760645278523695E-2</v>
      </c>
      <c r="J63" s="314">
        <v>9.3236466349894104E-2</v>
      </c>
      <c r="K63" s="314">
        <v>9.0850627317919999E-2</v>
      </c>
      <c r="L63" s="314">
        <v>8.8942659923726103E-2</v>
      </c>
      <c r="M63" s="314">
        <v>8.6610602359792802E-2</v>
      </c>
      <c r="N63" s="314">
        <v>8.5020840396466096E-2</v>
      </c>
      <c r="O63" s="314">
        <v>8.2709800616008994E-2</v>
      </c>
      <c r="P63" s="314">
        <v>8.0676640234995101E-2</v>
      </c>
      <c r="Q63" s="314">
        <v>7.93972179289026E-2</v>
      </c>
      <c r="R63" s="314">
        <v>7.7877222489187894E-2</v>
      </c>
      <c r="S63" s="314">
        <v>7.5750329695810303E-2</v>
      </c>
      <c r="T63" s="314">
        <v>7.3860206762523195E-2</v>
      </c>
      <c r="U63" s="314">
        <v>7.1820231108222804E-2</v>
      </c>
      <c r="V63" s="314">
        <v>7.0107050668902895E-2</v>
      </c>
      <c r="W63" s="314">
        <v>7.0000000000000007E-2</v>
      </c>
      <c r="X63" s="315">
        <v>6.9715238193730503E-2</v>
      </c>
    </row>
    <row r="64" spans="1:26" ht="14.5" x14ac:dyDescent="0.35">
      <c r="A64" s="20"/>
      <c r="B64" s="766" t="s">
        <v>124</v>
      </c>
      <c r="C64" s="424" t="s">
        <v>454</v>
      </c>
      <c r="D64" s="314">
        <v>1.1954050182038E-2</v>
      </c>
      <c r="E64" s="314">
        <v>1.21729352756124E-2</v>
      </c>
      <c r="F64" s="314">
        <v>1.38679382998394E-2</v>
      </c>
      <c r="G64" s="314">
        <v>1.54394787707167E-2</v>
      </c>
      <c r="H64" s="314">
        <v>1.7255971145380699E-2</v>
      </c>
      <c r="I64" s="314">
        <v>1.7743664555772899E-2</v>
      </c>
      <c r="J64" s="314">
        <v>1.9642464216904298E-2</v>
      </c>
      <c r="K64" s="314">
        <v>2.03387695988918E-2</v>
      </c>
      <c r="L64" s="314">
        <v>2.12844398749624E-2</v>
      </c>
      <c r="M64" s="314">
        <v>2.0966985628674599E-2</v>
      </c>
      <c r="N64" s="314">
        <v>2.1754750729999502E-2</v>
      </c>
      <c r="O64" s="314">
        <v>2.0514013022202401E-2</v>
      </c>
      <c r="P64" s="314">
        <v>2.1347937304322901E-2</v>
      </c>
      <c r="Q64" s="314">
        <v>2.42496208761338E-2</v>
      </c>
      <c r="R64" s="314">
        <v>3.1353596860055101E-2</v>
      </c>
      <c r="S64" s="314">
        <v>3.5531301175303301E-2</v>
      </c>
      <c r="T64" s="314">
        <v>4.6269198816029498E-2</v>
      </c>
      <c r="U64" s="314">
        <v>5.4924348500972199E-2</v>
      </c>
      <c r="V64" s="314">
        <v>6.5245220537507503E-2</v>
      </c>
      <c r="W64" s="314">
        <v>7.5999999999999998E-2</v>
      </c>
      <c r="X64" s="315">
        <v>7.7346701027288495E-2</v>
      </c>
    </row>
    <row r="65" spans="1:24" ht="14.5" x14ac:dyDescent="0.35">
      <c r="A65" s="20"/>
      <c r="B65" s="767"/>
      <c r="C65" s="313" t="s">
        <v>104</v>
      </c>
      <c r="D65" s="314">
        <v>6.2471248504922298E-2</v>
      </c>
      <c r="E65" s="314">
        <v>6.2241791007062501E-2</v>
      </c>
      <c r="F65" s="314">
        <v>6.1140577100871001E-2</v>
      </c>
      <c r="G65" s="314">
        <v>5.9725167877894197E-2</v>
      </c>
      <c r="H65" s="314">
        <v>5.9044048734770399E-2</v>
      </c>
      <c r="I65" s="314">
        <v>5.7706972580484697E-2</v>
      </c>
      <c r="J65" s="314">
        <v>5.7467624818199899E-2</v>
      </c>
      <c r="K65" s="314">
        <v>5.7463845685620102E-2</v>
      </c>
      <c r="L65" s="314">
        <v>5.6993903895483498E-2</v>
      </c>
      <c r="M65" s="314">
        <v>5.6140405117820098E-2</v>
      </c>
      <c r="N65" s="314">
        <v>5.6249458551823603E-2</v>
      </c>
      <c r="O65" s="314">
        <v>5.4965220204634603E-2</v>
      </c>
      <c r="P65" s="314">
        <v>5.3742679084651003E-2</v>
      </c>
      <c r="Q65" s="314">
        <v>5.32347134395834E-2</v>
      </c>
      <c r="R65" s="314">
        <v>5.2592242758823099E-2</v>
      </c>
      <c r="S65" s="314">
        <v>5.2205943689056102E-2</v>
      </c>
      <c r="T65" s="314">
        <v>5.1416715024652102E-2</v>
      </c>
      <c r="U65" s="314">
        <v>5.0251638249013901E-2</v>
      </c>
      <c r="V65" s="314">
        <v>4.8369540221074099E-2</v>
      </c>
      <c r="W65" s="314">
        <v>4.9000000000000002E-2</v>
      </c>
      <c r="X65" s="315">
        <v>4.9179228298090197E-2</v>
      </c>
    </row>
    <row r="66" spans="1:24" ht="6" customHeight="1" x14ac:dyDescent="0.35">
      <c r="A66" s="20"/>
      <c r="B66" s="26"/>
      <c r="C66" s="477"/>
      <c r="D66" s="20"/>
      <c r="E66" s="20"/>
      <c r="F66" s="3"/>
      <c r="G66" s="3"/>
      <c r="H66" s="24"/>
      <c r="I66" s="25"/>
      <c r="J66" s="20"/>
      <c r="K66" s="6"/>
    </row>
    <row r="67" spans="1:24" s="172" customFormat="1" ht="14.5" x14ac:dyDescent="0.35">
      <c r="A67" s="24"/>
      <c r="B67" s="675" t="s">
        <v>614</v>
      </c>
      <c r="C67" s="482"/>
      <c r="D67" s="346"/>
      <c r="E67" s="346"/>
      <c r="F67" s="346"/>
      <c r="G67" s="346"/>
      <c r="H67" s="346"/>
      <c r="I67" s="346"/>
      <c r="J67" s="346"/>
      <c r="K67" s="346"/>
      <c r="L67" s="346"/>
      <c r="M67" s="346"/>
      <c r="N67" s="346"/>
      <c r="O67" s="346"/>
      <c r="P67" s="346"/>
      <c r="Q67" s="346"/>
      <c r="R67" s="346"/>
      <c r="S67" s="346"/>
      <c r="T67" s="346"/>
      <c r="U67" s="346"/>
      <c r="V67" s="346"/>
      <c r="W67" s="346"/>
      <c r="X67" s="347"/>
    </row>
    <row r="68" spans="1:24" ht="14.5" x14ac:dyDescent="0.35">
      <c r="A68" s="20"/>
      <c r="B68" s="766" t="s">
        <v>123</v>
      </c>
      <c r="C68" s="424" t="s">
        <v>454</v>
      </c>
      <c r="D68" s="314">
        <v>3.6271823626863799E-2</v>
      </c>
      <c r="E68" s="314">
        <v>3.8198062894623901E-2</v>
      </c>
      <c r="F68" s="314">
        <v>4.12206968762725E-2</v>
      </c>
      <c r="G68" s="314">
        <v>4.6135023301211102E-2</v>
      </c>
      <c r="H68" s="314">
        <v>4.92593778381804E-2</v>
      </c>
      <c r="I68" s="314">
        <v>4.9916008212530297E-2</v>
      </c>
      <c r="J68" s="314">
        <v>5.1112641888046997E-2</v>
      </c>
      <c r="K68" s="314">
        <v>5.3532553185280302E-2</v>
      </c>
      <c r="L68" s="314">
        <v>5.4695201632316198E-2</v>
      </c>
      <c r="M68" s="314">
        <v>5.5187712541945398E-2</v>
      </c>
      <c r="N68" s="314">
        <v>5.7366790341152503E-2</v>
      </c>
      <c r="O68" s="314">
        <v>5.68387768480315E-2</v>
      </c>
      <c r="P68" s="314">
        <v>5.8803596316235301E-2</v>
      </c>
      <c r="Q68" s="314">
        <v>6.3816506326896005E-2</v>
      </c>
      <c r="R68" s="314">
        <v>7.9458743417667496E-2</v>
      </c>
      <c r="S68" s="314">
        <v>9.0422367638310505E-2</v>
      </c>
      <c r="T68" s="314">
        <v>0.11775406454546899</v>
      </c>
      <c r="U68" s="314">
        <v>0.141592778805603</v>
      </c>
      <c r="V68" s="314">
        <v>0.16845320513817799</v>
      </c>
      <c r="W68" s="314">
        <v>0.19400000000000001</v>
      </c>
      <c r="X68" s="315">
        <v>0.20265739177286099</v>
      </c>
    </row>
    <row r="69" spans="1:24" ht="14.5" x14ac:dyDescent="0.35">
      <c r="A69" s="20"/>
      <c r="B69" s="766"/>
      <c r="C69" s="313" t="s">
        <v>104</v>
      </c>
      <c r="D69" s="314">
        <v>0.23074901236141199</v>
      </c>
      <c r="E69" s="314">
        <v>0.225824495800895</v>
      </c>
      <c r="F69" s="314">
        <v>0.221947530684661</v>
      </c>
      <c r="G69" s="314">
        <v>0.21813782769476101</v>
      </c>
      <c r="H69" s="314">
        <v>0.21616235535489101</v>
      </c>
      <c r="I69" s="314">
        <v>0.213395134697941</v>
      </c>
      <c r="J69" s="314">
        <v>0.21103357393153399</v>
      </c>
      <c r="K69" s="314">
        <v>0.20556220270230799</v>
      </c>
      <c r="L69" s="314">
        <v>0.19929961713932001</v>
      </c>
      <c r="M69" s="314">
        <v>0.19471657320451299</v>
      </c>
      <c r="N69" s="314">
        <v>0.19256506816930199</v>
      </c>
      <c r="O69" s="314">
        <v>0.187080994430703</v>
      </c>
      <c r="P69" s="314">
        <v>0.185702183477714</v>
      </c>
      <c r="Q69" s="314">
        <v>0.18294065147043501</v>
      </c>
      <c r="R69" s="314">
        <v>0.17970725726109299</v>
      </c>
      <c r="S69" s="314">
        <v>0.17501050597885701</v>
      </c>
      <c r="T69" s="314">
        <v>0.16974992826476501</v>
      </c>
      <c r="U69" s="314">
        <v>0.16480680745792001</v>
      </c>
      <c r="V69" s="314">
        <v>0.15851185753328001</v>
      </c>
      <c r="W69" s="314">
        <v>0.159</v>
      </c>
      <c r="X69" s="315">
        <v>0.159284755595965</v>
      </c>
    </row>
    <row r="70" spans="1:24" ht="14.5" x14ac:dyDescent="0.35">
      <c r="A70" s="20"/>
      <c r="B70" s="766" t="s">
        <v>124</v>
      </c>
      <c r="C70" s="424" t="s">
        <v>454</v>
      </c>
      <c r="D70" s="314">
        <v>2.5092400542707002E-2</v>
      </c>
      <c r="E70" s="314">
        <v>2.5046583178056098E-2</v>
      </c>
      <c r="F70" s="314">
        <v>2.67833217214213E-2</v>
      </c>
      <c r="G70" s="314">
        <v>3.0428477584561402E-2</v>
      </c>
      <c r="H70" s="314">
        <v>3.1874084579080697E-2</v>
      </c>
      <c r="I70" s="314">
        <v>3.09237781882973E-2</v>
      </c>
      <c r="J70" s="314">
        <v>3.2464292396931299E-2</v>
      </c>
      <c r="K70" s="314">
        <v>3.4496423547127897E-2</v>
      </c>
      <c r="L70" s="314">
        <v>3.7302385606650099E-2</v>
      </c>
      <c r="M70" s="314">
        <v>3.8307345634881099E-2</v>
      </c>
      <c r="N70" s="314">
        <v>4.04018439592937E-2</v>
      </c>
      <c r="O70" s="314">
        <v>3.92999924568153E-2</v>
      </c>
      <c r="P70" s="314">
        <v>4.0990166933455301E-2</v>
      </c>
      <c r="Q70" s="314">
        <v>4.5082362007513699E-2</v>
      </c>
      <c r="R70" s="314">
        <v>5.7478187134966399E-2</v>
      </c>
      <c r="S70" s="314">
        <v>6.4667014296943701E-2</v>
      </c>
      <c r="T70" s="314">
        <v>8.5409605057698901E-2</v>
      </c>
      <c r="U70" s="314">
        <v>0.100769825776272</v>
      </c>
      <c r="V70" s="314">
        <v>0.120928655202137</v>
      </c>
      <c r="W70" s="314">
        <v>0.13900000000000001</v>
      </c>
      <c r="X70" s="315">
        <v>0.14179965081594401</v>
      </c>
    </row>
    <row r="71" spans="1:24" ht="14.5" x14ac:dyDescent="0.35">
      <c r="A71" s="20"/>
      <c r="B71" s="767"/>
      <c r="C71" s="313" t="s">
        <v>104</v>
      </c>
      <c r="D71" s="314">
        <v>0.13182477426196501</v>
      </c>
      <c r="E71" s="314">
        <v>0.12871401539772601</v>
      </c>
      <c r="F71" s="314">
        <v>0.12739160726727</v>
      </c>
      <c r="G71" s="314">
        <v>0.125990010039538</v>
      </c>
      <c r="H71" s="314">
        <v>0.12506684025759701</v>
      </c>
      <c r="I71" s="314">
        <v>0.12431817933386501</v>
      </c>
      <c r="J71" s="314">
        <v>0.12419177113869299</v>
      </c>
      <c r="K71" s="314">
        <v>0.120796924844954</v>
      </c>
      <c r="L71" s="314">
        <v>0.119916114706496</v>
      </c>
      <c r="M71" s="314">
        <v>0.117971783060787</v>
      </c>
      <c r="N71" s="314">
        <v>0.116752196225102</v>
      </c>
      <c r="O71" s="314">
        <v>0.11462288266995201</v>
      </c>
      <c r="P71" s="314">
        <v>0.114248146091274</v>
      </c>
      <c r="Q71" s="314">
        <v>0.11476094146357101</v>
      </c>
      <c r="R71" s="314">
        <v>0.112681971993945</v>
      </c>
      <c r="S71" s="314">
        <v>0.109635844313521</v>
      </c>
      <c r="T71" s="314">
        <v>0.10680580416650801</v>
      </c>
      <c r="U71" s="314">
        <v>0.106243323879333</v>
      </c>
      <c r="V71" s="314">
        <v>0.10065141516765801</v>
      </c>
      <c r="W71" s="314">
        <v>0.10199999999999999</v>
      </c>
      <c r="X71" s="315">
        <v>0.101901184777637</v>
      </c>
    </row>
    <row r="72" spans="1:24" ht="6" customHeight="1" x14ac:dyDescent="0.35">
      <c r="A72" s="20"/>
      <c r="B72" s="26"/>
      <c r="C72" s="477"/>
      <c r="D72" s="20"/>
      <c r="E72" s="20"/>
      <c r="F72" s="3"/>
      <c r="G72" s="3"/>
      <c r="H72" s="24"/>
      <c r="I72" s="25"/>
      <c r="J72" s="20"/>
      <c r="K72" s="6"/>
    </row>
    <row r="73" spans="1:24" s="172" customFormat="1" ht="14.5" x14ac:dyDescent="0.35">
      <c r="A73" s="24"/>
      <c r="B73" s="675" t="s">
        <v>615</v>
      </c>
      <c r="C73" s="482"/>
      <c r="D73" s="346"/>
      <c r="E73" s="346"/>
      <c r="F73" s="346"/>
      <c r="G73" s="346"/>
      <c r="H73" s="346"/>
      <c r="I73" s="346"/>
      <c r="J73" s="346"/>
      <c r="K73" s="346"/>
      <c r="L73" s="346"/>
      <c r="M73" s="346"/>
      <c r="N73" s="346"/>
      <c r="O73" s="346"/>
      <c r="P73" s="346"/>
      <c r="Q73" s="346"/>
      <c r="R73" s="346"/>
      <c r="S73" s="346"/>
      <c r="T73" s="346"/>
      <c r="U73" s="346"/>
      <c r="V73" s="346"/>
      <c r="W73" s="346"/>
      <c r="X73" s="347"/>
    </row>
    <row r="74" spans="1:24" ht="14.5" x14ac:dyDescent="0.35">
      <c r="A74" s="20"/>
      <c r="B74" s="766" t="s">
        <v>123</v>
      </c>
      <c r="C74" s="424" t="s">
        <v>454</v>
      </c>
      <c r="D74" s="314">
        <v>4.4228249358295502E-2</v>
      </c>
      <c r="E74" s="314">
        <v>4.6211441058391103E-2</v>
      </c>
      <c r="F74" s="314">
        <v>5.0762170136043297E-2</v>
      </c>
      <c r="G74" s="314">
        <v>5.73821488394353E-2</v>
      </c>
      <c r="H74" s="314">
        <v>6.2479276206716901E-2</v>
      </c>
      <c r="I74" s="314">
        <v>6.43780189448592E-2</v>
      </c>
      <c r="J74" s="314">
        <v>6.6658720462469095E-2</v>
      </c>
      <c r="K74" s="314">
        <v>6.83692804993591E-2</v>
      </c>
      <c r="L74" s="314">
        <v>6.9730256743581395E-2</v>
      </c>
      <c r="M74" s="314">
        <v>7.0522137404580104E-2</v>
      </c>
      <c r="N74" s="314">
        <v>6.9448905611893694E-2</v>
      </c>
      <c r="O74" s="314">
        <v>6.6732815170056803E-2</v>
      </c>
      <c r="P74" s="314">
        <v>6.8293415099599006E-2</v>
      </c>
      <c r="Q74" s="314">
        <v>7.3290314417663094E-2</v>
      </c>
      <c r="R74" s="314">
        <v>8.9497432705772498E-2</v>
      </c>
      <c r="S74" s="314">
        <v>0.103516461115075</v>
      </c>
      <c r="T74" s="314">
        <v>0.133040498814717</v>
      </c>
      <c r="U74" s="314">
        <v>0.161317782430872</v>
      </c>
      <c r="V74" s="314">
        <v>0.191622594027092</v>
      </c>
      <c r="W74" s="314">
        <v>0.22</v>
      </c>
      <c r="X74" s="315">
        <v>0.23670926013566801</v>
      </c>
    </row>
    <row r="75" spans="1:24" ht="14.5" x14ac:dyDescent="0.35">
      <c r="A75" s="20"/>
      <c r="B75" s="766"/>
      <c r="C75" s="313" t="s">
        <v>104</v>
      </c>
      <c r="D75" s="314">
        <v>0.40532390371739901</v>
      </c>
      <c r="E75" s="314">
        <v>0.40023376755374102</v>
      </c>
      <c r="F75" s="314">
        <v>0.39749221439108301</v>
      </c>
      <c r="G75" s="314">
        <v>0.39523011884820902</v>
      </c>
      <c r="H75" s="314">
        <v>0.39038100200527398</v>
      </c>
      <c r="I75" s="314">
        <v>0.383539301173076</v>
      </c>
      <c r="J75" s="314">
        <v>0.37706725468577701</v>
      </c>
      <c r="K75" s="314">
        <v>0.37379479462743098</v>
      </c>
      <c r="L75" s="314">
        <v>0.364237894052649</v>
      </c>
      <c r="M75" s="314">
        <v>0.35656793893129801</v>
      </c>
      <c r="N75" s="314">
        <v>0.35358830817234899</v>
      </c>
      <c r="O75" s="314">
        <v>0.34514084118846799</v>
      </c>
      <c r="P75" s="314">
        <v>0.33968737268692201</v>
      </c>
      <c r="Q75" s="314">
        <v>0.33588494548828601</v>
      </c>
      <c r="R75" s="314">
        <v>0.33323997717960702</v>
      </c>
      <c r="S75" s="314">
        <v>0.33087350932626602</v>
      </c>
      <c r="T75" s="314">
        <v>0.32154026972648903</v>
      </c>
      <c r="U75" s="314">
        <v>0.31459266941938502</v>
      </c>
      <c r="V75" s="314">
        <v>0.30616558205375199</v>
      </c>
      <c r="W75" s="314">
        <v>0.30299999999999999</v>
      </c>
      <c r="X75" s="315">
        <v>0.30640676762896402</v>
      </c>
    </row>
    <row r="76" spans="1:24" ht="14.5" x14ac:dyDescent="0.35">
      <c r="A76" s="20"/>
      <c r="B76" s="766" t="s">
        <v>124</v>
      </c>
      <c r="C76" s="424" t="s">
        <v>454</v>
      </c>
      <c r="D76" s="314">
        <v>4.10926700832197E-2</v>
      </c>
      <c r="E76" s="314">
        <v>4.1078418436909001E-2</v>
      </c>
      <c r="F76" s="314">
        <v>4.3738239598578303E-2</v>
      </c>
      <c r="G76" s="314">
        <v>5.1250447298318201E-2</v>
      </c>
      <c r="H76" s="314">
        <v>5.2241112828438997E-2</v>
      </c>
      <c r="I76" s="314">
        <v>5.45277871211272E-2</v>
      </c>
      <c r="J76" s="314">
        <v>5.6476135160066998E-2</v>
      </c>
      <c r="K76" s="314">
        <v>5.6681693515336799E-2</v>
      </c>
      <c r="L76" s="314">
        <v>5.6677841771970501E-2</v>
      </c>
      <c r="M76" s="314">
        <v>5.62722595963593E-2</v>
      </c>
      <c r="N76" s="314">
        <v>5.4960534304796603E-2</v>
      </c>
      <c r="O76" s="314">
        <v>5.1755627596913399E-2</v>
      </c>
      <c r="P76" s="314">
        <v>5.3639683115884802E-2</v>
      </c>
      <c r="Q76" s="314">
        <v>6.0780852286723003E-2</v>
      </c>
      <c r="R76" s="314">
        <v>7.9780564263322903E-2</v>
      </c>
      <c r="S76" s="314">
        <v>9.3903610373467394E-2</v>
      </c>
      <c r="T76" s="314">
        <v>0.123142060883236</v>
      </c>
      <c r="U76" s="314">
        <v>0.149441126933088</v>
      </c>
      <c r="V76" s="314">
        <v>0.17322651031863701</v>
      </c>
      <c r="W76" s="314">
        <v>0.19900000000000001</v>
      </c>
      <c r="X76" s="315">
        <v>0.20621912520037999</v>
      </c>
    </row>
    <row r="77" spans="1:24" ht="14.5" x14ac:dyDescent="0.35">
      <c r="A77" s="20"/>
      <c r="B77" s="767"/>
      <c r="C77" s="313" t="s">
        <v>104</v>
      </c>
      <c r="D77" s="314">
        <v>0.24458131552964399</v>
      </c>
      <c r="E77" s="314">
        <v>0.246426529445397</v>
      </c>
      <c r="F77" s="314">
        <v>0.24056031779218101</v>
      </c>
      <c r="G77" s="314">
        <v>0.239831418233867</v>
      </c>
      <c r="H77" s="314">
        <v>0.241846986089645</v>
      </c>
      <c r="I77" s="314">
        <v>0.238404903389767</v>
      </c>
      <c r="J77" s="314">
        <v>0.23290853804366399</v>
      </c>
      <c r="K77" s="314">
        <v>0.2312978783771</v>
      </c>
      <c r="L77" s="314">
        <v>0.226568096507063</v>
      </c>
      <c r="M77" s="314">
        <v>0.22084157762828099</v>
      </c>
      <c r="N77" s="314">
        <v>0.22006071645415901</v>
      </c>
      <c r="O77" s="314">
        <v>0.21542395324414401</v>
      </c>
      <c r="P77" s="314">
        <v>0.21630970938053901</v>
      </c>
      <c r="Q77" s="314">
        <v>0.21465227030133799</v>
      </c>
      <c r="R77" s="314">
        <v>0.21424373040752401</v>
      </c>
      <c r="S77" s="314">
        <v>0.212140045576963</v>
      </c>
      <c r="T77" s="314">
        <v>0.20862512505359401</v>
      </c>
      <c r="U77" s="314">
        <v>0.20129638136069</v>
      </c>
      <c r="V77" s="314">
        <v>0.192164831687126</v>
      </c>
      <c r="W77" s="314">
        <v>0.19400000000000001</v>
      </c>
      <c r="X77" s="315">
        <v>0.199561618739163</v>
      </c>
    </row>
    <row r="78" spans="1:24" ht="6" customHeight="1" x14ac:dyDescent="0.35">
      <c r="A78" s="20"/>
      <c r="B78" s="26"/>
      <c r="C78" s="477"/>
      <c r="D78" s="20"/>
      <c r="E78" s="20"/>
      <c r="F78" s="3"/>
      <c r="G78" s="3"/>
      <c r="H78" s="24"/>
      <c r="I78" s="25"/>
      <c r="J78" s="20"/>
      <c r="K78" s="6"/>
    </row>
    <row r="79" spans="1:24" s="172" customFormat="1" ht="14.5" x14ac:dyDescent="0.35">
      <c r="A79" s="24"/>
      <c r="B79" s="675" t="s">
        <v>624</v>
      </c>
      <c r="C79" s="482"/>
      <c r="D79" s="346"/>
      <c r="E79" s="346"/>
      <c r="F79" s="346"/>
      <c r="G79" s="346"/>
      <c r="H79" s="346"/>
      <c r="I79" s="346"/>
      <c r="J79" s="346"/>
      <c r="K79" s="346"/>
      <c r="L79" s="346"/>
      <c r="M79" s="346"/>
      <c r="N79" s="346"/>
      <c r="O79" s="346"/>
      <c r="P79" s="346"/>
      <c r="Q79" s="346"/>
      <c r="R79" s="346"/>
      <c r="S79" s="346"/>
      <c r="T79" s="346"/>
      <c r="U79" s="346"/>
      <c r="V79" s="346"/>
      <c r="W79" s="346"/>
      <c r="X79" s="347"/>
    </row>
    <row r="80" spans="1:24" ht="14.5" x14ac:dyDescent="0.35">
      <c r="A80" s="20"/>
      <c r="B80" s="766" t="s">
        <v>123</v>
      </c>
      <c r="C80" s="424" t="s">
        <v>454</v>
      </c>
      <c r="D80" s="314">
        <v>3.5978756825491801E-2</v>
      </c>
      <c r="E80" s="314">
        <v>4.0118243243243201E-2</v>
      </c>
      <c r="F80" s="314">
        <v>4.7960345636010399E-2</v>
      </c>
      <c r="G80" s="314">
        <v>5.4974641537787201E-2</v>
      </c>
      <c r="H80" s="314">
        <v>6.0327198364008197E-2</v>
      </c>
      <c r="I80" s="314">
        <v>6.3225290116046398E-2</v>
      </c>
      <c r="J80" s="314">
        <v>6.4547466134168105E-2</v>
      </c>
      <c r="K80" s="314">
        <v>6.5874273639725298E-2</v>
      </c>
      <c r="L80" s="314">
        <v>7.1087369664595002E-2</v>
      </c>
      <c r="M80" s="314">
        <v>7.4640287769784194E-2</v>
      </c>
      <c r="N80" s="314">
        <v>7.4871794871794906E-2</v>
      </c>
      <c r="O80" s="314">
        <v>6.8636405151155405E-2</v>
      </c>
      <c r="P80" s="314">
        <v>6.7865334207077299E-2</v>
      </c>
      <c r="Q80" s="314">
        <v>7.1436797051936604E-2</v>
      </c>
      <c r="R80" s="314">
        <v>8.7309421958977701E-2</v>
      </c>
      <c r="S80" s="314">
        <v>9.8007689619014293E-2</v>
      </c>
      <c r="T80" s="314">
        <v>0.12179271331402799</v>
      </c>
      <c r="U80" s="314">
        <v>0.14372437466230201</v>
      </c>
      <c r="V80" s="314">
        <v>0.16709416236595701</v>
      </c>
      <c r="W80" s="314">
        <v>0.189</v>
      </c>
      <c r="X80" s="315">
        <v>0.19948757671453299</v>
      </c>
    </row>
    <row r="81" spans="1:24" ht="14.5" x14ac:dyDescent="0.35">
      <c r="A81" s="20"/>
      <c r="B81" s="766"/>
      <c r="C81" s="313" t="s">
        <v>104</v>
      </c>
      <c r="D81" s="314">
        <v>0.55576333308400006</v>
      </c>
      <c r="E81" s="314">
        <v>0.56299268018018001</v>
      </c>
      <c r="F81" s="314">
        <v>0.56192645187219503</v>
      </c>
      <c r="G81" s="314">
        <v>0.55926366539352601</v>
      </c>
      <c r="H81" s="314">
        <v>0.55485384337784205</v>
      </c>
      <c r="I81" s="314">
        <v>0.549762762247756</v>
      </c>
      <c r="J81" s="314">
        <v>0.54600895892924595</v>
      </c>
      <c r="K81" s="314">
        <v>0.54268357105124099</v>
      </c>
      <c r="L81" s="314">
        <v>0.54116801068365095</v>
      </c>
      <c r="M81" s="314">
        <v>0.536520783373301</v>
      </c>
      <c r="N81" s="314">
        <v>0.53186813186813198</v>
      </c>
      <c r="O81" s="314">
        <v>0.507306603342771</v>
      </c>
      <c r="P81" s="314">
        <v>0.48996559633027498</v>
      </c>
      <c r="Q81" s="314">
        <v>0.48800429925914601</v>
      </c>
      <c r="R81" s="314">
        <v>0.49080472377609602</v>
      </c>
      <c r="S81" s="314">
        <v>0.49391821041593797</v>
      </c>
      <c r="T81" s="314">
        <v>0.49296248905650197</v>
      </c>
      <c r="U81" s="314">
        <v>0.47732256936719297</v>
      </c>
      <c r="V81" s="314">
        <v>0.45604005068141801</v>
      </c>
      <c r="W81" s="314">
        <v>0.45800000000000002</v>
      </c>
      <c r="X81" s="315">
        <v>0.46132991717809702</v>
      </c>
    </row>
    <row r="82" spans="1:24" ht="14.5" x14ac:dyDescent="0.35">
      <c r="A82" s="20"/>
      <c r="B82" s="766" t="s">
        <v>124</v>
      </c>
      <c r="C82" s="424" t="s">
        <v>454</v>
      </c>
      <c r="D82" s="314">
        <v>3.8175762234178803E-2</v>
      </c>
      <c r="E82" s="314">
        <v>5.1766437684003901E-2</v>
      </c>
      <c r="F82" s="314">
        <v>5.7981220657276997E-2</v>
      </c>
      <c r="G82" s="314">
        <v>6.0222561640846599E-2</v>
      </c>
      <c r="H82" s="314">
        <v>6.3821138211382106E-2</v>
      </c>
      <c r="I82" s="314">
        <v>6.0213414634146298E-2</v>
      </c>
      <c r="J82" s="314">
        <v>6.9206008583690998E-2</v>
      </c>
      <c r="K82" s="314">
        <v>7.3562041303976797E-2</v>
      </c>
      <c r="L82" s="314">
        <v>7.1998696856165501E-2</v>
      </c>
      <c r="M82" s="314">
        <v>7.52521334367727E-2</v>
      </c>
      <c r="N82" s="314">
        <v>7.4935400516795897E-2</v>
      </c>
      <c r="O82" s="314">
        <v>6.6974307807433298E-2</v>
      </c>
      <c r="P82" s="314">
        <v>6.4159531808821904E-2</v>
      </c>
      <c r="Q82" s="314">
        <v>6.4613526570048305E-2</v>
      </c>
      <c r="R82" s="314">
        <v>8.0026707363601707E-2</v>
      </c>
      <c r="S82" s="314">
        <v>9.3638631503920197E-2</v>
      </c>
      <c r="T82" s="314">
        <v>0.121089125655336</v>
      </c>
      <c r="U82" s="314">
        <v>0.14358159249167399</v>
      </c>
      <c r="V82" s="314">
        <v>0.167509175264871</v>
      </c>
      <c r="W82" s="314">
        <v>0.19800000000000001</v>
      </c>
      <c r="X82" s="315">
        <v>0.20621379002992299</v>
      </c>
    </row>
    <row r="83" spans="1:24" ht="14.5" x14ac:dyDescent="0.35">
      <c r="A83" s="20"/>
      <c r="B83" s="767"/>
      <c r="C83" s="313" t="s">
        <v>104</v>
      </c>
      <c r="D83" s="314">
        <v>0.34896233666410498</v>
      </c>
      <c r="E83" s="314">
        <v>0.34592737978410198</v>
      </c>
      <c r="F83" s="314">
        <v>0.35328638497652598</v>
      </c>
      <c r="G83" s="314">
        <v>0.36133536984508002</v>
      </c>
      <c r="H83" s="314">
        <v>0.357926829268293</v>
      </c>
      <c r="I83" s="314">
        <v>0.35080030487804897</v>
      </c>
      <c r="J83" s="314">
        <v>0.35354077253218902</v>
      </c>
      <c r="K83" s="314">
        <v>0.351254480286738</v>
      </c>
      <c r="L83" s="314">
        <v>0.365368952598143</v>
      </c>
      <c r="M83" s="314">
        <v>0.36105508145849502</v>
      </c>
      <c r="N83" s="314">
        <v>0.34855010048808499</v>
      </c>
      <c r="O83" s="314">
        <v>0.32539286605138401</v>
      </c>
      <c r="P83" s="314">
        <v>0.31288609515552201</v>
      </c>
      <c r="Q83" s="314">
        <v>0.31531803542673098</v>
      </c>
      <c r="R83" s="314">
        <v>0.32210988172453298</v>
      </c>
      <c r="S83" s="314">
        <v>0.33339272986457602</v>
      </c>
      <c r="T83" s="314">
        <v>0.32868256384238098</v>
      </c>
      <c r="U83" s="314">
        <v>0.31304874356645501</v>
      </c>
      <c r="V83" s="314">
        <v>0.29132331555986402</v>
      </c>
      <c r="W83" s="314">
        <v>0.30299999999999999</v>
      </c>
      <c r="X83" s="315">
        <v>0.299165976952951</v>
      </c>
    </row>
    <row r="84" spans="1:24" ht="14.5" x14ac:dyDescent="0.35">
      <c r="A84" s="20"/>
      <c r="B84" s="163"/>
      <c r="C84" s="164"/>
      <c r="D84" s="128"/>
      <c r="E84" s="128"/>
      <c r="F84" s="128"/>
      <c r="G84" s="128"/>
      <c r="H84" s="128"/>
      <c r="I84" s="128"/>
      <c r="J84" s="128"/>
      <c r="K84" s="128"/>
      <c r="L84" s="128"/>
      <c r="M84" s="128"/>
      <c r="N84" s="128"/>
      <c r="O84" s="128"/>
      <c r="P84" s="128"/>
      <c r="Q84" s="128"/>
      <c r="R84" s="128"/>
      <c r="S84" s="128"/>
      <c r="T84" s="128"/>
      <c r="U84" s="128"/>
      <c r="V84" s="128"/>
      <c r="W84" s="128"/>
      <c r="X84" s="128"/>
    </row>
    <row r="85" spans="1:24" ht="14.5" x14ac:dyDescent="0.35">
      <c r="A85" s="20"/>
      <c r="B85" s="70"/>
      <c r="C85" s="83"/>
      <c r="D85" s="83"/>
      <c r="E85" s="83"/>
      <c r="F85" s="83"/>
      <c r="G85" s="3"/>
      <c r="H85" s="24"/>
      <c r="I85" s="25"/>
      <c r="J85" s="20"/>
      <c r="K85" s="6"/>
    </row>
  </sheetData>
  <mergeCells count="15">
    <mergeCell ref="B29:B33"/>
    <mergeCell ref="B35:B39"/>
    <mergeCell ref="B45:B47"/>
    <mergeCell ref="B82:B83"/>
    <mergeCell ref="B50:B51"/>
    <mergeCell ref="B52:B53"/>
    <mergeCell ref="B56:B57"/>
    <mergeCell ref="B58:B59"/>
    <mergeCell ref="B62:B63"/>
    <mergeCell ref="B64:B65"/>
    <mergeCell ref="B68:B69"/>
    <mergeCell ref="B70:B71"/>
    <mergeCell ref="B74:B75"/>
    <mergeCell ref="B76:B77"/>
    <mergeCell ref="B80:B81"/>
  </mergeCells>
  <pageMargins left="0.7" right="0.7" top="0.75" bottom="0.75" header="0.3" footer="0.3"/>
  <pageSetup paperSize="9" orientation="landscape" r:id="rId1"/>
  <ignoredErrors>
    <ignoredError sqref="C23:W23"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5F41C-A0A5-4E7E-8504-E60015216E95}">
  <sheetPr>
    <tabColor theme="6"/>
  </sheetPr>
  <dimension ref="A1:X29"/>
  <sheetViews>
    <sheetView showGridLines="0" zoomScaleNormal="100" workbookViewId="0">
      <selection activeCell="E3" sqref="E3"/>
    </sheetView>
  </sheetViews>
  <sheetFormatPr defaultColWidth="0" defaultRowHeight="0" customHeight="1" zeroHeight="1" x14ac:dyDescent="0.35"/>
  <cols>
    <col min="1" max="1" width="2.453125" customWidth="1"/>
    <col min="2" max="2" width="38.81640625" style="8" customWidth="1"/>
    <col min="3" max="8" width="19.54296875" style="4" customWidth="1"/>
    <col min="9" max="9" width="19.54296875" style="11" customWidth="1"/>
    <col min="10" max="23" width="19.54296875" customWidth="1"/>
    <col min="24" max="24" width="2.7265625" customWidth="1"/>
    <col min="25"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G5" s="6"/>
      <c r="H5" s="6"/>
    </row>
    <row r="6" spans="1:17" ht="25" x14ac:dyDescent="0.5">
      <c r="B6" s="9" t="s">
        <v>607</v>
      </c>
      <c r="C6" s="6"/>
      <c r="D6" s="6"/>
      <c r="E6" s="6"/>
      <c r="F6" s="6"/>
      <c r="G6" s="6"/>
      <c r="H6" s="6"/>
    </row>
    <row r="7" spans="1:17" ht="14.5" x14ac:dyDescent="0.35">
      <c r="B7" s="1"/>
      <c r="C7" s="3"/>
      <c r="D7" s="3"/>
      <c r="E7" s="3"/>
      <c r="F7" s="3"/>
      <c r="G7" s="3"/>
      <c r="H7" s="5"/>
    </row>
    <row r="8" spans="1:17" ht="14.5" x14ac:dyDescent="0.35">
      <c r="B8" s="1"/>
      <c r="C8" s="3"/>
      <c r="D8" s="3"/>
      <c r="E8" s="3"/>
      <c r="F8" s="3"/>
      <c r="G8" s="3"/>
      <c r="H8" s="5"/>
    </row>
    <row r="9" spans="1:17" ht="18" x14ac:dyDescent="0.4">
      <c r="B9" s="10" t="s">
        <v>102</v>
      </c>
      <c r="C9" s="5"/>
      <c r="D9" s="5"/>
      <c r="E9" s="5"/>
      <c r="F9" s="5"/>
      <c r="G9" s="6"/>
      <c r="H9" s="5"/>
    </row>
    <row r="10" spans="1:17" ht="18" x14ac:dyDescent="0.4">
      <c r="B10" s="10"/>
      <c r="C10" s="5"/>
      <c r="D10" s="5"/>
      <c r="E10" s="5"/>
      <c r="F10" s="5"/>
      <c r="G10" s="6"/>
      <c r="H10" s="5"/>
    </row>
    <row r="11" spans="1:17" ht="14.5" x14ac:dyDescent="0.35">
      <c r="B11" s="168" t="s">
        <v>625</v>
      </c>
      <c r="C11" s="169"/>
      <c r="D11" s="165"/>
      <c r="E11" s="165"/>
      <c r="F11" s="612"/>
      <c r="G11" s="611"/>
      <c r="H11" s="611"/>
      <c r="I11" s="608"/>
      <c r="J11" s="609"/>
    </row>
    <row r="12" spans="1:17" ht="14.5" x14ac:dyDescent="0.35">
      <c r="B12" s="173" t="s">
        <v>626</v>
      </c>
      <c r="C12" s="170"/>
      <c r="D12" s="166"/>
      <c r="E12" s="166"/>
      <c r="F12" s="614"/>
      <c r="G12" s="611"/>
      <c r="H12" s="611"/>
      <c r="I12" s="608"/>
      <c r="J12" s="609"/>
    </row>
    <row r="13" spans="1:17" ht="14.5" x14ac:dyDescent="0.35">
      <c r="B13" s="173" t="s">
        <v>627</v>
      </c>
      <c r="C13" s="170"/>
      <c r="D13" s="166"/>
      <c r="E13" s="166"/>
      <c r="F13" s="614"/>
      <c r="G13" s="611"/>
      <c r="H13" s="611"/>
      <c r="I13" s="608"/>
      <c r="J13" s="609"/>
    </row>
    <row r="14" spans="1:17" ht="14.5" x14ac:dyDescent="0.35">
      <c r="B14" s="174" t="s">
        <v>628</v>
      </c>
      <c r="C14" s="171"/>
      <c r="D14" s="167"/>
      <c r="E14" s="167"/>
      <c r="F14" s="615"/>
      <c r="G14" s="611"/>
      <c r="H14" s="611"/>
      <c r="I14" s="608"/>
      <c r="J14" s="609"/>
    </row>
    <row r="15" spans="1:17" ht="14.5" x14ac:dyDescent="0.35">
      <c r="A15" s="20"/>
      <c r="B15" s="1"/>
      <c r="C15" s="3"/>
      <c r="D15" s="3"/>
      <c r="E15" s="3"/>
      <c r="F15" s="3"/>
      <c r="G15" s="3"/>
      <c r="H15" s="24"/>
      <c r="I15" s="25"/>
      <c r="J15" s="20"/>
      <c r="K15" s="6"/>
    </row>
    <row r="16" spans="1:17" ht="14.5" x14ac:dyDescent="0.35">
      <c r="A16" s="20"/>
      <c r="B16" s="26" t="s">
        <v>629</v>
      </c>
      <c r="C16" s="83"/>
      <c r="D16" s="83"/>
      <c r="E16" s="83"/>
      <c r="F16" s="83"/>
      <c r="G16" s="3"/>
      <c r="H16" s="24"/>
      <c r="I16" s="25"/>
      <c r="J16" s="20"/>
      <c r="K16" s="6"/>
    </row>
    <row r="17" spans="1:23" ht="6" customHeight="1" x14ac:dyDescent="0.35">
      <c r="A17" s="20"/>
      <c r="B17" s="26"/>
      <c r="C17" s="20"/>
      <c r="D17" s="20"/>
      <c r="E17" s="20"/>
      <c r="F17" s="3"/>
      <c r="G17" s="3"/>
      <c r="H17" s="24"/>
      <c r="I17" s="25"/>
      <c r="J17" s="20"/>
      <c r="K17" s="6"/>
    </row>
    <row r="18" spans="1:23" ht="14.5" x14ac:dyDescent="0.35">
      <c r="A18" s="20"/>
      <c r="B18" s="48"/>
      <c r="C18" s="35">
        <v>2024</v>
      </c>
      <c r="D18" s="35">
        <v>2025</v>
      </c>
      <c r="E18" s="35">
        <v>2026</v>
      </c>
      <c r="F18" s="35">
        <v>2027</v>
      </c>
      <c r="G18" s="35">
        <v>2028</v>
      </c>
      <c r="H18" s="35">
        <v>2029</v>
      </c>
      <c r="I18" s="35">
        <v>2030</v>
      </c>
      <c r="J18" s="35">
        <v>2031</v>
      </c>
      <c r="K18" s="35">
        <v>2032</v>
      </c>
      <c r="L18" s="35">
        <v>2033</v>
      </c>
      <c r="M18" s="35">
        <v>2034</v>
      </c>
      <c r="N18" s="35">
        <v>2035</v>
      </c>
      <c r="O18" s="35">
        <v>2036</v>
      </c>
      <c r="P18" s="35">
        <v>2037</v>
      </c>
      <c r="Q18" s="35">
        <v>2038</v>
      </c>
      <c r="R18" s="35">
        <v>2039</v>
      </c>
      <c r="S18" s="35">
        <v>2040</v>
      </c>
      <c r="T18" s="35">
        <v>2041</v>
      </c>
      <c r="U18" s="35">
        <v>2042</v>
      </c>
      <c r="V18" s="35">
        <v>2043</v>
      </c>
      <c r="W18" s="98">
        <v>2044</v>
      </c>
    </row>
    <row r="19" spans="1:23" ht="14.5" x14ac:dyDescent="0.35">
      <c r="A19" s="20"/>
      <c r="B19" s="97" t="s">
        <v>619</v>
      </c>
      <c r="C19" s="103">
        <v>189841</v>
      </c>
      <c r="D19" s="103">
        <v>198626.969165908</v>
      </c>
      <c r="E19" s="103">
        <v>206285.04440405901</v>
      </c>
      <c r="F19" s="103">
        <v>215240.80038997301</v>
      </c>
      <c r="G19" s="103">
        <v>223965.14044483399</v>
      </c>
      <c r="H19" s="103">
        <v>233195.67329922301</v>
      </c>
      <c r="I19" s="103">
        <v>242836.79855860499</v>
      </c>
      <c r="J19" s="103">
        <v>252679.19147982399</v>
      </c>
      <c r="K19" s="103">
        <v>264247.99317095598</v>
      </c>
      <c r="L19" s="103">
        <v>275079.21077069303</v>
      </c>
      <c r="M19" s="103">
        <v>286019.13673674798</v>
      </c>
      <c r="N19" s="103">
        <v>297031.05314939201</v>
      </c>
      <c r="O19" s="103">
        <v>307999.30829586601</v>
      </c>
      <c r="P19" s="103">
        <v>320314.38747766602</v>
      </c>
      <c r="Q19" s="103">
        <v>331581.18028179102</v>
      </c>
      <c r="R19" s="103">
        <v>342260.82548991602</v>
      </c>
      <c r="S19" s="103">
        <v>352662.80489353399</v>
      </c>
      <c r="T19" s="103">
        <v>362920.85368755402</v>
      </c>
      <c r="U19" s="103">
        <v>373359.71035917598</v>
      </c>
      <c r="V19" s="103">
        <v>383168.408995529</v>
      </c>
      <c r="W19" s="104">
        <v>392376.16747845197</v>
      </c>
    </row>
    <row r="20" spans="1:23" ht="14.5" x14ac:dyDescent="0.35">
      <c r="A20" s="20"/>
      <c r="B20" s="97" t="s">
        <v>620</v>
      </c>
      <c r="C20" s="103">
        <v>8461</v>
      </c>
      <c r="D20" s="103">
        <v>8853.2550139829891</v>
      </c>
      <c r="E20" s="103">
        <v>9206.1119275868405</v>
      </c>
      <c r="F20" s="103">
        <v>9627.5004149306696</v>
      </c>
      <c r="G20" s="103">
        <v>10034.0059427573</v>
      </c>
      <c r="H20" s="103">
        <v>10458.507299905799</v>
      </c>
      <c r="I20" s="103">
        <v>10896.566600378999</v>
      </c>
      <c r="J20" s="103">
        <v>11339.981960127699</v>
      </c>
      <c r="K20" s="103">
        <v>11851.343988254301</v>
      </c>
      <c r="L20" s="103">
        <v>12330.0530361866</v>
      </c>
      <c r="M20" s="103">
        <v>12808.8214225375</v>
      </c>
      <c r="N20" s="103">
        <v>13289.3789879823</v>
      </c>
      <c r="O20" s="103">
        <v>13769.918845202699</v>
      </c>
      <c r="P20" s="103">
        <v>14297.9190363818</v>
      </c>
      <c r="Q20" s="103">
        <v>14783.0818837716</v>
      </c>
      <c r="R20" s="103">
        <v>15234.665297453999</v>
      </c>
      <c r="S20" s="103">
        <v>15670.7338235642</v>
      </c>
      <c r="T20" s="103">
        <v>16102.5171005254</v>
      </c>
      <c r="U20" s="103">
        <v>16518.883991294701</v>
      </c>
      <c r="V20" s="103">
        <v>16920.804191358999</v>
      </c>
      <c r="W20" s="104">
        <v>17301.215314411598</v>
      </c>
    </row>
    <row r="21" spans="1:23" ht="14.5" x14ac:dyDescent="0.35">
      <c r="A21" s="20"/>
      <c r="B21" s="348" t="s">
        <v>125</v>
      </c>
      <c r="C21" s="349">
        <v>198302</v>
      </c>
      <c r="D21" s="349">
        <v>207480.224179891</v>
      </c>
      <c r="E21" s="349">
        <v>215491.15633164585</v>
      </c>
      <c r="F21" s="349">
        <v>224868.30080490367</v>
      </c>
      <c r="G21" s="349">
        <v>233999.14638759129</v>
      </c>
      <c r="H21" s="349">
        <v>243654.1805991288</v>
      </c>
      <c r="I21" s="349">
        <v>253733.365158984</v>
      </c>
      <c r="J21" s="349">
        <v>264019.17343995167</v>
      </c>
      <c r="K21" s="349">
        <v>276099.33715921029</v>
      </c>
      <c r="L21" s="349">
        <v>287409.26380687964</v>
      </c>
      <c r="M21" s="349">
        <v>298827.95815928548</v>
      </c>
      <c r="N21" s="349">
        <v>310320.4321373743</v>
      </c>
      <c r="O21" s="349">
        <v>321769.22714106872</v>
      </c>
      <c r="P21" s="349">
        <v>334612.30651404784</v>
      </c>
      <c r="Q21" s="349">
        <v>346364.2621655626</v>
      </c>
      <c r="R21" s="349">
        <v>357495.49078737001</v>
      </c>
      <c r="S21" s="349">
        <v>368333.53871709818</v>
      </c>
      <c r="T21" s="349">
        <v>379023.3707880794</v>
      </c>
      <c r="U21" s="349">
        <v>389878.5943504707</v>
      </c>
      <c r="V21" s="349">
        <v>400089.21318688802</v>
      </c>
      <c r="W21" s="350">
        <v>409677.38279286359</v>
      </c>
    </row>
    <row r="22" spans="1:23" ht="14.5" x14ac:dyDescent="0.35">
      <c r="A22" s="20"/>
      <c r="B22" s="102"/>
      <c r="C22" s="100"/>
      <c r="D22" s="100"/>
      <c r="E22" s="100"/>
      <c r="F22" s="100"/>
      <c r="G22" s="100"/>
      <c r="H22" s="100"/>
      <c r="I22" s="100"/>
      <c r="J22" s="100"/>
      <c r="K22" s="100"/>
      <c r="L22" s="100"/>
      <c r="M22" s="100"/>
      <c r="N22" s="100"/>
      <c r="O22" s="100"/>
      <c r="P22" s="100"/>
      <c r="Q22" s="100"/>
      <c r="R22" s="100"/>
      <c r="S22" s="100"/>
      <c r="T22" s="100"/>
      <c r="U22" s="100"/>
      <c r="V22" s="100"/>
      <c r="W22" s="100"/>
    </row>
    <row r="23" spans="1:23" ht="14.5" x14ac:dyDescent="0.35">
      <c r="A23" s="20"/>
      <c r="B23" s="102"/>
      <c r="C23" s="100"/>
      <c r="D23" s="100"/>
      <c r="E23" s="100"/>
      <c r="F23" s="100"/>
      <c r="G23" s="100"/>
      <c r="H23" s="100"/>
      <c r="I23" s="100"/>
      <c r="J23" s="100"/>
      <c r="K23" s="100"/>
      <c r="L23" s="100"/>
      <c r="M23" s="100"/>
      <c r="N23" s="100"/>
      <c r="O23" s="100"/>
      <c r="P23" s="100"/>
      <c r="Q23" s="100"/>
      <c r="R23" s="100"/>
      <c r="S23" s="100"/>
      <c r="T23" s="100"/>
      <c r="U23" s="100"/>
      <c r="V23" s="100"/>
      <c r="W23" s="100"/>
    </row>
    <row r="24" spans="1:23" ht="14.5" x14ac:dyDescent="0.35">
      <c r="A24" s="20"/>
      <c r="B24" s="26" t="s">
        <v>630</v>
      </c>
      <c r="C24" s="83"/>
      <c r="D24" s="83"/>
      <c r="E24" s="83"/>
      <c r="F24" s="83"/>
      <c r="G24" s="3"/>
      <c r="H24" s="24"/>
      <c r="I24" s="25"/>
      <c r="J24" s="20"/>
      <c r="K24" s="6"/>
    </row>
    <row r="25" spans="1:23" ht="6" customHeight="1" x14ac:dyDescent="0.35">
      <c r="A25" s="20"/>
      <c r="B25" s="26"/>
      <c r="C25" s="20"/>
      <c r="D25" s="20"/>
      <c r="E25" s="20"/>
      <c r="F25" s="3"/>
      <c r="G25" s="3"/>
      <c r="H25" s="24"/>
      <c r="I25" s="25"/>
      <c r="J25" s="20"/>
      <c r="K25" s="6"/>
    </row>
    <row r="26" spans="1:23" ht="14.5" x14ac:dyDescent="0.35">
      <c r="A26" s="20"/>
      <c r="B26" s="48"/>
      <c r="C26" s="35">
        <v>2024</v>
      </c>
      <c r="D26" s="35">
        <v>2025</v>
      </c>
      <c r="E26" s="35">
        <v>2026</v>
      </c>
      <c r="F26" s="35">
        <v>2027</v>
      </c>
      <c r="G26" s="35">
        <v>2028</v>
      </c>
      <c r="H26" s="35">
        <v>2029</v>
      </c>
      <c r="I26" s="35">
        <v>2030</v>
      </c>
      <c r="J26" s="35">
        <v>2031</v>
      </c>
      <c r="K26" s="35">
        <v>2032</v>
      </c>
      <c r="L26" s="35">
        <v>2033</v>
      </c>
      <c r="M26" s="35">
        <v>2034</v>
      </c>
      <c r="N26" s="35">
        <v>2035</v>
      </c>
      <c r="O26" s="35">
        <v>2036</v>
      </c>
      <c r="P26" s="35">
        <v>2037</v>
      </c>
      <c r="Q26" s="35">
        <v>2038</v>
      </c>
      <c r="R26" s="35">
        <v>2039</v>
      </c>
      <c r="S26" s="35">
        <v>2040</v>
      </c>
      <c r="T26" s="35">
        <v>2041</v>
      </c>
      <c r="U26" s="35">
        <v>2042</v>
      </c>
      <c r="V26" s="35">
        <v>2043</v>
      </c>
      <c r="W26" s="98">
        <v>2044</v>
      </c>
    </row>
    <row r="27" spans="1:23" ht="14.5" x14ac:dyDescent="0.35">
      <c r="A27" s="20"/>
      <c r="B27" s="97" t="s">
        <v>631</v>
      </c>
      <c r="C27" s="103">
        <v>1130296.4956</v>
      </c>
      <c r="D27" s="103">
        <v>1182370.6400000001</v>
      </c>
      <c r="E27" s="103">
        <v>1213426.784154901</v>
      </c>
      <c r="F27" s="103">
        <v>1249311.8467861379</v>
      </c>
      <c r="G27" s="103">
        <v>1283976.3207067142</v>
      </c>
      <c r="H27" s="103">
        <v>1319890.9609192447</v>
      </c>
      <c r="I27" s="103">
        <v>1356489.7969440026</v>
      </c>
      <c r="J27" s="103">
        <v>1393601.2129760846</v>
      </c>
      <c r="K27" s="103">
        <v>1435222.4389688079</v>
      </c>
      <c r="L27" s="103">
        <v>1474260.6854430758</v>
      </c>
      <c r="M27" s="103">
        <v>1511015.2087260219</v>
      </c>
      <c r="N27" s="103">
        <v>1546708.1551968362</v>
      </c>
      <c r="O27" s="103">
        <v>1581970.3038728656</v>
      </c>
      <c r="P27" s="103">
        <v>1615345.3315292215</v>
      </c>
      <c r="Q27" s="103">
        <v>1647808.5174781592</v>
      </c>
      <c r="R27" s="103">
        <v>1678714.7497484689</v>
      </c>
      <c r="S27" s="103">
        <v>1708136.9828007154</v>
      </c>
      <c r="T27" s="103">
        <v>1737865.0932216374</v>
      </c>
      <c r="U27" s="103">
        <v>1766121.0491208972</v>
      </c>
      <c r="V27" s="103">
        <v>1793313.1244901326</v>
      </c>
      <c r="W27" s="104">
        <v>1819758.9667303883</v>
      </c>
    </row>
    <row r="28" spans="1:23" ht="14.5" x14ac:dyDescent="0.35">
      <c r="A28" s="20"/>
      <c r="B28" s="164"/>
      <c r="C28" s="175"/>
      <c r="D28" s="175"/>
      <c r="E28" s="175"/>
      <c r="F28" s="175"/>
      <c r="G28" s="175"/>
      <c r="H28" s="175"/>
      <c r="I28" s="175"/>
      <c r="J28" s="175"/>
      <c r="K28" s="175"/>
      <c r="L28" s="175"/>
      <c r="M28" s="175"/>
      <c r="N28" s="175"/>
      <c r="O28" s="175"/>
      <c r="P28" s="175"/>
      <c r="Q28" s="175"/>
      <c r="R28" s="175"/>
      <c r="S28" s="175"/>
      <c r="T28" s="175"/>
      <c r="U28" s="175"/>
      <c r="V28" s="175"/>
      <c r="W28" s="175"/>
    </row>
    <row r="29" spans="1:23" ht="14.5" x14ac:dyDescent="0.35">
      <c r="A29" s="20"/>
      <c r="B29" s="102"/>
      <c r="C29" s="100"/>
      <c r="D29" s="100"/>
      <c r="E29" s="100"/>
      <c r="F29" s="100"/>
      <c r="G29" s="100"/>
      <c r="H29" s="100"/>
      <c r="I29" s="100"/>
      <c r="J29" s="100"/>
      <c r="K29" s="100"/>
      <c r="L29" s="100"/>
      <c r="M29" s="100"/>
      <c r="N29" s="100"/>
      <c r="O29" s="100"/>
      <c r="P29" s="100"/>
      <c r="Q29" s="100"/>
      <c r="R29" s="100"/>
      <c r="S29" s="100"/>
      <c r="T29" s="100"/>
      <c r="U29" s="100"/>
      <c r="V29" s="100"/>
      <c r="W29" s="100"/>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A7096-73AA-4692-84C2-6B06BAE369E5}">
  <sheetPr>
    <tabColor rgb="FF002060"/>
  </sheetPr>
  <dimension ref="A1:P242"/>
  <sheetViews>
    <sheetView showGridLines="0" zoomScaleNormal="100" workbookViewId="0">
      <selection activeCell="H7" sqref="H7"/>
    </sheetView>
  </sheetViews>
  <sheetFormatPr defaultColWidth="0" defaultRowHeight="0" customHeight="1" zeroHeight="1" x14ac:dyDescent="0.35"/>
  <cols>
    <col min="1" max="1" width="2.81640625" customWidth="1"/>
    <col min="2" max="2" width="41.54296875" customWidth="1"/>
    <col min="3" max="14" width="8.54296875" customWidth="1"/>
    <col min="15" max="15" width="23.54296875" customWidth="1"/>
    <col min="16" max="16" width="2.54296875" customWidth="1"/>
    <col min="17" max="16384" width="9.1796875" hidden="1"/>
  </cols>
  <sheetData>
    <row r="1" spans="1:16" ht="21" customHeight="1" x14ac:dyDescent="0.35">
      <c r="A1" s="58"/>
      <c r="B1" s="58"/>
      <c r="C1" s="58"/>
      <c r="D1" s="58"/>
      <c r="E1" s="58"/>
      <c r="F1" s="58"/>
      <c r="G1" s="58"/>
      <c r="H1" s="58"/>
      <c r="I1" s="58"/>
      <c r="J1" s="58"/>
      <c r="K1" s="58"/>
      <c r="L1" s="58"/>
      <c r="M1" s="58"/>
      <c r="N1" s="58"/>
      <c r="O1" s="58"/>
      <c r="P1" s="58"/>
    </row>
    <row r="2" spans="1:16" ht="21" customHeight="1" x14ac:dyDescent="0.35">
      <c r="A2" s="58"/>
      <c r="B2" s="58"/>
      <c r="C2" s="58"/>
      <c r="D2" s="58"/>
      <c r="E2" s="58"/>
      <c r="F2" s="58"/>
      <c r="G2" s="58"/>
      <c r="H2" s="58"/>
      <c r="I2" s="58"/>
      <c r="J2" s="58"/>
      <c r="K2" s="58"/>
      <c r="L2" s="58"/>
      <c r="M2" s="58"/>
      <c r="N2" s="58"/>
      <c r="O2" s="58"/>
      <c r="P2" s="58"/>
    </row>
    <row r="3" spans="1:16" ht="21" customHeight="1" x14ac:dyDescent="0.35">
      <c r="A3" s="58"/>
      <c r="B3" s="58"/>
      <c r="C3" s="58"/>
      <c r="D3" s="58"/>
      <c r="E3" s="58"/>
      <c r="F3" s="58"/>
      <c r="G3" s="58"/>
      <c r="I3" s="58"/>
      <c r="J3" s="58"/>
      <c r="K3" s="58"/>
      <c r="L3" s="58"/>
      <c r="M3" s="58"/>
      <c r="N3" s="58"/>
      <c r="O3" s="58"/>
      <c r="P3" s="58"/>
    </row>
    <row r="4" spans="1:16" ht="36" customHeight="1" x14ac:dyDescent="0.35">
      <c r="A4" s="58"/>
      <c r="B4" s="58"/>
      <c r="C4" s="58"/>
      <c r="D4" s="58"/>
      <c r="E4" s="58"/>
      <c r="F4" s="58"/>
      <c r="G4" s="58"/>
      <c r="I4" s="58"/>
      <c r="J4" s="58"/>
      <c r="K4" s="58"/>
      <c r="L4" s="58"/>
      <c r="M4" s="58"/>
      <c r="N4" s="58"/>
      <c r="O4" s="58"/>
      <c r="P4" s="58"/>
    </row>
    <row r="5" spans="1:16" ht="32.5" x14ac:dyDescent="0.65">
      <c r="A5" s="58"/>
      <c r="B5" s="2" t="s">
        <v>0</v>
      </c>
      <c r="C5" s="2"/>
      <c r="D5" s="2"/>
      <c r="E5" s="2"/>
      <c r="F5" s="2"/>
      <c r="G5" s="2"/>
      <c r="H5" s="2"/>
      <c r="I5" s="2"/>
      <c r="J5" s="2"/>
      <c r="K5" s="2"/>
      <c r="L5" s="2"/>
      <c r="M5" s="2"/>
      <c r="N5" s="59"/>
      <c r="O5" s="59"/>
      <c r="P5" s="58"/>
    </row>
    <row r="6" spans="1:16" ht="16.5" customHeight="1" x14ac:dyDescent="0.35">
      <c r="C6" s="5"/>
      <c r="D6" s="5"/>
      <c r="E6" s="5"/>
      <c r="F6" s="5"/>
      <c r="G6" s="6"/>
      <c r="H6" s="5"/>
      <c r="I6" s="11"/>
    </row>
    <row r="7" spans="1:16" ht="14.5" customHeight="1" x14ac:dyDescent="0.4">
      <c r="B7" s="10" t="s">
        <v>84</v>
      </c>
      <c r="C7" s="204"/>
      <c r="D7" s="204"/>
      <c r="E7" s="204"/>
      <c r="F7" s="204"/>
      <c r="G7" s="204"/>
      <c r="H7" s="5"/>
      <c r="I7" s="5"/>
      <c r="J7" s="5"/>
      <c r="K7" s="5"/>
      <c r="L7" s="5"/>
    </row>
    <row r="8" spans="1:16" ht="15.65" customHeight="1" x14ac:dyDescent="0.35">
      <c r="B8" s="1"/>
      <c r="C8" s="204"/>
      <c r="D8" s="204"/>
      <c r="E8" s="204"/>
      <c r="F8" s="204"/>
      <c r="G8" s="204"/>
      <c r="H8" s="5"/>
      <c r="I8" s="11"/>
    </row>
    <row r="9" spans="1:16" s="51" customFormat="1" ht="14" x14ac:dyDescent="0.3">
      <c r="A9" s="530"/>
      <c r="B9" s="44" t="s">
        <v>85</v>
      </c>
      <c r="C9" s="380"/>
      <c r="D9" s="45"/>
      <c r="E9" s="45"/>
      <c r="F9" s="45"/>
      <c r="G9" s="45"/>
      <c r="H9" s="45"/>
      <c r="I9" s="530"/>
      <c r="J9" s="530"/>
      <c r="K9" s="45"/>
      <c r="L9" s="46"/>
      <c r="M9" s="530"/>
      <c r="N9" s="530"/>
      <c r="O9" s="530"/>
      <c r="P9" s="530"/>
    </row>
    <row r="10" spans="1:16" ht="14.5" x14ac:dyDescent="0.35">
      <c r="A10" s="20"/>
      <c r="B10" s="1"/>
      <c r="C10" s="3"/>
      <c r="D10" s="3"/>
      <c r="E10" s="3"/>
      <c r="F10" s="3"/>
      <c r="G10" s="20"/>
      <c r="H10" s="6"/>
      <c r="I10" s="25"/>
      <c r="J10" s="20"/>
      <c r="K10" s="6"/>
    </row>
    <row r="11" spans="1:16" s="12" customFormat="1" ht="16.5" customHeight="1" x14ac:dyDescent="0.35">
      <c r="A11" s="63"/>
      <c r="B11" s="280" t="s">
        <v>86</v>
      </c>
      <c r="C11" s="730" t="s">
        <v>87</v>
      </c>
      <c r="D11" s="731"/>
      <c r="E11" s="731"/>
      <c r="F11" s="731"/>
      <c r="G11" s="731"/>
      <c r="H11" s="731"/>
      <c r="I11" s="731"/>
      <c r="J11" s="731"/>
      <c r="K11" s="731"/>
      <c r="L11" s="731"/>
      <c r="M11" s="731"/>
      <c r="N11" s="731"/>
      <c r="O11" s="732"/>
      <c r="P11" s="63"/>
    </row>
    <row r="12" spans="1:16" s="65" customFormat="1" ht="16.149999999999999" customHeight="1" x14ac:dyDescent="0.35">
      <c r="A12" s="64"/>
      <c r="B12" s="699" t="s">
        <v>88</v>
      </c>
      <c r="C12" s="733" t="str">
        <f>'1.1 RC landscape'!B13</f>
        <v>Table 1.1.1: Number of people in residential aged care</v>
      </c>
      <c r="D12" s="734"/>
      <c r="E12" s="734"/>
      <c r="F12" s="734"/>
      <c r="G12" s="734"/>
      <c r="H12" s="734"/>
      <c r="I12" s="734"/>
      <c r="J12" s="734"/>
      <c r="K12" s="734"/>
      <c r="L12" s="734"/>
      <c r="M12" s="734"/>
      <c r="N12" s="734"/>
      <c r="O12" s="734"/>
      <c r="P12" s="64"/>
    </row>
    <row r="13" spans="1:16" s="65" customFormat="1" ht="16.149999999999999" customHeight="1" x14ac:dyDescent="0.35">
      <c r="A13" s="64"/>
      <c r="B13" s="700"/>
      <c r="C13" s="735" t="str">
        <f>'1.1 RC landscape'!B23</f>
        <v>Table 1.1.2: Number of providers, services, and places in residential care</v>
      </c>
      <c r="D13" s="735"/>
      <c r="E13" s="735"/>
      <c r="F13" s="735"/>
      <c r="G13" s="735"/>
      <c r="H13" s="735"/>
      <c r="I13" s="735"/>
      <c r="J13" s="735"/>
      <c r="K13" s="735"/>
      <c r="L13" s="735"/>
      <c r="M13" s="735"/>
      <c r="N13" s="735"/>
      <c r="O13" s="733"/>
      <c r="P13" s="64"/>
    </row>
    <row r="14" spans="1:16" s="65" customFormat="1" ht="16.149999999999999" customHeight="1" x14ac:dyDescent="0.35">
      <c r="A14" s="64"/>
      <c r="B14" s="700"/>
      <c r="C14" s="369" t="str">
        <f>'1.1 RC landscape'!B31</f>
        <v>Table 1.1.3: Average length of stay (years) in residential care, by gender and year of exit</v>
      </c>
      <c r="D14" s="369"/>
      <c r="E14" s="369"/>
      <c r="F14" s="369"/>
      <c r="G14" s="369"/>
      <c r="H14" s="369"/>
      <c r="I14" s="369"/>
      <c r="J14" s="369"/>
      <c r="K14" s="369"/>
      <c r="L14" s="369"/>
      <c r="M14" s="369"/>
      <c r="N14" s="369"/>
      <c r="O14" s="370"/>
      <c r="P14" s="64"/>
    </row>
    <row r="15" spans="1:16" s="65" customFormat="1" ht="16.149999999999999" customHeight="1" x14ac:dyDescent="0.35">
      <c r="A15" s="64"/>
      <c r="B15" s="700"/>
      <c r="C15" s="369" t="str">
        <f>'1.1 RC landscape'!B39</f>
        <v>Table 1.1.4: Average length of stay (days) in residential respite care</v>
      </c>
      <c r="D15" s="369"/>
      <c r="E15" s="369"/>
      <c r="F15" s="369"/>
      <c r="G15" s="369"/>
      <c r="H15" s="369"/>
      <c r="I15" s="369"/>
      <c r="J15" s="369"/>
      <c r="K15" s="369"/>
      <c r="L15" s="369"/>
      <c r="M15" s="369"/>
      <c r="N15" s="369"/>
      <c r="O15" s="370"/>
      <c r="P15" s="64"/>
    </row>
    <row r="16" spans="1:16" s="65" customFormat="1" ht="16.149999999999999" customHeight="1" x14ac:dyDescent="0.35">
      <c r="A16" s="64"/>
      <c r="B16" s="700"/>
      <c r="C16" s="369" t="str">
        <f>'1.1 RC landscape'!B45</f>
        <v>Table 1.1.5: Proportion of permanent residents that leave within 3, 6 or 12 months of first entry</v>
      </c>
      <c r="D16" s="369"/>
      <c r="E16" s="369"/>
      <c r="F16" s="369"/>
      <c r="G16" s="369"/>
      <c r="H16" s="369"/>
      <c r="I16" s="369"/>
      <c r="J16" s="369"/>
      <c r="K16" s="369"/>
      <c r="L16" s="369"/>
      <c r="M16" s="369"/>
      <c r="N16" s="369"/>
      <c r="O16" s="370"/>
      <c r="P16" s="64"/>
    </row>
    <row r="17" spans="1:16" s="65" customFormat="1" ht="16.149999999999999" customHeight="1" x14ac:dyDescent="0.35">
      <c r="A17" s="64"/>
      <c r="B17" s="700"/>
      <c r="C17" s="369" t="str">
        <f>'1.1 RC landscape'!B55</f>
        <v>Table 1.1.6: Occupancy rates in residential care</v>
      </c>
      <c r="D17" s="369"/>
      <c r="E17" s="369"/>
      <c r="F17" s="369"/>
      <c r="G17" s="369"/>
      <c r="H17" s="369"/>
      <c r="I17" s="369"/>
      <c r="J17" s="369"/>
      <c r="K17" s="369"/>
      <c r="L17" s="369"/>
      <c r="M17" s="369"/>
      <c r="N17" s="369"/>
      <c r="O17" s="370"/>
      <c r="P17" s="64"/>
    </row>
    <row r="18" spans="1:16" s="65" customFormat="1" ht="16.149999999999999" customHeight="1" thickBot="1" x14ac:dyDescent="0.4">
      <c r="A18" s="64"/>
      <c r="B18" s="701"/>
      <c r="C18" s="373" t="str">
        <f>'1.1 RC landscape'!B65</f>
        <v>Table 1.1.7: Average care minutes per resident per day</v>
      </c>
      <c r="D18" s="373"/>
      <c r="E18" s="373"/>
      <c r="F18" s="373"/>
      <c r="G18" s="373"/>
      <c r="H18" s="373"/>
      <c r="I18" s="373"/>
      <c r="J18" s="373"/>
      <c r="K18" s="373"/>
      <c r="L18" s="373"/>
      <c r="M18" s="373"/>
      <c r="N18" s="373"/>
      <c r="O18" s="374"/>
      <c r="P18" s="64"/>
    </row>
    <row r="19" spans="1:16" s="65" customFormat="1" ht="16.149999999999999" customHeight="1" thickTop="1" x14ac:dyDescent="0.35">
      <c r="A19" s="64"/>
      <c r="B19" s="702" t="s">
        <v>89</v>
      </c>
      <c r="C19" s="371" t="str">
        <f>'1.2 RC capital investment'!_Ref160716931</f>
        <v>Table 1.2.1: Building activity (completed or in-progress)</v>
      </c>
      <c r="D19" s="371"/>
      <c r="E19" s="371"/>
      <c r="F19" s="371"/>
      <c r="G19" s="371"/>
      <c r="H19" s="371"/>
      <c r="I19" s="371"/>
      <c r="J19" s="371"/>
      <c r="K19" s="371"/>
      <c r="L19" s="371"/>
      <c r="M19" s="371"/>
      <c r="N19" s="371"/>
      <c r="O19" s="372"/>
      <c r="P19" s="64"/>
    </row>
    <row r="20" spans="1:16" s="65" customFormat="1" ht="16.149999999999999" customHeight="1" x14ac:dyDescent="0.35">
      <c r="A20" s="64"/>
      <c r="B20" s="700"/>
      <c r="C20" s="369" t="str">
        <f>'1.2 RC capital investment'!B20</f>
        <v>Table 1.2.2: Number of building approvals, by value of work</v>
      </c>
      <c r="D20" s="369"/>
      <c r="E20" s="369"/>
      <c r="F20" s="369"/>
      <c r="G20" s="369"/>
      <c r="H20" s="369"/>
      <c r="I20" s="369"/>
      <c r="J20" s="369"/>
      <c r="K20" s="369"/>
      <c r="L20" s="369"/>
      <c r="M20" s="369"/>
      <c r="N20" s="369"/>
      <c r="O20" s="370"/>
      <c r="P20" s="64"/>
    </row>
    <row r="21" spans="1:16" s="65" customFormat="1" ht="16.149999999999999" customHeight="1" thickBot="1" x14ac:dyDescent="0.4">
      <c r="A21" s="64"/>
      <c r="B21" s="701"/>
      <c r="C21" s="375" t="str">
        <f>'1.2 RC capital investment'!B31</f>
        <v>Table 1.2.3: Proportion of services planning to upgrade or rebuild</v>
      </c>
      <c r="D21" s="373"/>
      <c r="E21" s="373"/>
      <c r="F21" s="373"/>
      <c r="G21" s="373"/>
      <c r="H21" s="373"/>
      <c r="I21" s="373"/>
      <c r="J21" s="373"/>
      <c r="K21" s="373"/>
      <c r="L21" s="373"/>
      <c r="M21" s="373"/>
      <c r="N21" s="373"/>
      <c r="O21" s="374"/>
      <c r="P21" s="64"/>
    </row>
    <row r="22" spans="1:16" s="65" customFormat="1" ht="16.149999999999999" customHeight="1" thickTop="1" x14ac:dyDescent="0.35">
      <c r="A22" s="64"/>
      <c r="B22" s="700" t="s">
        <v>90</v>
      </c>
      <c r="C22" s="371" t="str">
        <f>'1.3 RC results (sector)'!_Ref160716931</f>
        <v>Table 1.3.1: Summary of financial performance of residential care providers</v>
      </c>
      <c r="D22" s="371"/>
      <c r="E22" s="371"/>
      <c r="F22" s="371"/>
      <c r="G22" s="371"/>
      <c r="H22" s="371"/>
      <c r="I22" s="371"/>
      <c r="J22" s="371"/>
      <c r="K22" s="371"/>
      <c r="L22" s="371"/>
      <c r="M22" s="371"/>
      <c r="N22" s="371"/>
      <c r="O22" s="372"/>
      <c r="P22" s="64"/>
    </row>
    <row r="23" spans="1:16" s="65" customFormat="1" ht="16.149999999999999" customHeight="1" x14ac:dyDescent="0.35">
      <c r="A23" s="64"/>
      <c r="B23" s="700"/>
      <c r="C23" s="369" t="str">
        <f>'1.3 RC results (sector)'!B28</f>
        <v>Table 1.3.2: Residential care average EBITDA per resident per day, by quartile</v>
      </c>
      <c r="D23" s="369"/>
      <c r="E23" s="369"/>
      <c r="F23" s="369"/>
      <c r="G23" s="369"/>
      <c r="H23" s="369"/>
      <c r="I23" s="369"/>
      <c r="J23" s="369"/>
      <c r="K23" s="369"/>
      <c r="L23" s="369"/>
      <c r="M23" s="369"/>
      <c r="N23" s="369"/>
      <c r="O23" s="370"/>
      <c r="P23" s="64"/>
    </row>
    <row r="24" spans="1:16" s="65" customFormat="1" ht="16.149999999999999" customHeight="1" x14ac:dyDescent="0.35">
      <c r="A24" s="64"/>
      <c r="B24" s="700"/>
      <c r="C24" s="369" t="str">
        <f>'1.3 RC results (sector)'!B38</f>
        <v>Table 1.3.3: Residential segment income and expense statement</v>
      </c>
      <c r="D24" s="369"/>
      <c r="E24" s="369"/>
      <c r="F24" s="369"/>
      <c r="G24" s="369"/>
      <c r="H24" s="369"/>
      <c r="I24" s="369"/>
      <c r="J24" s="369"/>
      <c r="K24" s="369"/>
      <c r="L24" s="369"/>
      <c r="M24" s="369"/>
      <c r="N24" s="369"/>
      <c r="O24" s="370"/>
      <c r="P24" s="64"/>
    </row>
    <row r="25" spans="1:16" s="65" customFormat="1" ht="16.149999999999999" customHeight="1" x14ac:dyDescent="0.35">
      <c r="A25" s="64"/>
      <c r="B25" s="700"/>
      <c r="C25" s="483" t="str">
        <f>'1.3 RC results (sector)'!B197</f>
        <v>Table 1.3.4: Residential segment income and expense statement per resident per day</v>
      </c>
      <c r="D25" s="483"/>
      <c r="E25" s="483"/>
      <c r="F25" s="483"/>
      <c r="G25" s="483"/>
      <c r="H25" s="483"/>
      <c r="I25" s="483"/>
      <c r="J25" s="483"/>
      <c r="K25" s="483"/>
      <c r="L25" s="483"/>
      <c r="M25" s="483"/>
      <c r="N25" s="483"/>
      <c r="O25" s="484"/>
      <c r="P25" s="64"/>
    </row>
    <row r="26" spans="1:16" s="65" customFormat="1" ht="16.149999999999999" customHeight="1" thickBot="1" x14ac:dyDescent="0.4">
      <c r="A26" s="64"/>
      <c r="B26" s="700"/>
      <c r="C26" s="375" t="str">
        <f>'1.3 RC results (sector)'!B356</f>
        <v>Table 1.3.5: Financial results by funding stream per resident per day</v>
      </c>
      <c r="D26" s="373"/>
      <c r="E26" s="373"/>
      <c r="F26" s="373"/>
      <c r="G26" s="373"/>
      <c r="H26" s="373"/>
      <c r="I26" s="373"/>
      <c r="J26" s="373"/>
      <c r="K26" s="373"/>
      <c r="L26" s="373"/>
      <c r="M26" s="373"/>
      <c r="N26" s="373"/>
      <c r="O26" s="374"/>
      <c r="P26" s="64"/>
    </row>
    <row r="27" spans="1:16" s="65" customFormat="1" ht="16.149999999999999" customHeight="1" thickTop="1" x14ac:dyDescent="0.35">
      <c r="A27" s="64"/>
      <c r="B27" s="702" t="s">
        <v>91</v>
      </c>
      <c r="C27" s="736" t="str">
        <f>'1.4 RC results (provider type)'!B13</f>
        <v>Table 1.4.1: Summary of financial performance of residential care for-profit providers</v>
      </c>
      <c r="D27" s="736"/>
      <c r="E27" s="736"/>
      <c r="F27" s="736"/>
      <c r="G27" s="736"/>
      <c r="H27" s="736"/>
      <c r="I27" s="736"/>
      <c r="J27" s="736"/>
      <c r="K27" s="736"/>
      <c r="L27" s="736"/>
      <c r="M27" s="736"/>
      <c r="N27" s="736"/>
      <c r="O27" s="737"/>
      <c r="P27" s="64"/>
    </row>
    <row r="28" spans="1:16" s="65" customFormat="1" ht="16.149999999999999" customHeight="1" x14ac:dyDescent="0.35">
      <c r="A28" s="64"/>
      <c r="B28" s="700"/>
      <c r="C28" s="369" t="str">
        <f>'1.4 RC results (provider type)'!B26</f>
        <v>Table 1.4.2: Summary of financial performance of residential care not-for-profit providers</v>
      </c>
      <c r="D28" s="369"/>
      <c r="E28" s="369"/>
      <c r="F28" s="369"/>
      <c r="G28" s="369"/>
      <c r="H28" s="369"/>
      <c r="I28" s="369"/>
      <c r="J28" s="369"/>
      <c r="K28" s="369"/>
      <c r="L28" s="369"/>
      <c r="M28" s="369"/>
      <c r="N28" s="369"/>
      <c r="O28" s="370"/>
      <c r="P28" s="64"/>
    </row>
    <row r="29" spans="1:16" s="65" customFormat="1" ht="16.149999999999999" customHeight="1" x14ac:dyDescent="0.35">
      <c r="A29" s="64"/>
      <c r="B29" s="700"/>
      <c r="C29" s="369" t="str">
        <f>'1.4 RC results (provider type)'!B39</f>
        <v>Table 1.4.3: Summary of financial performance of residential care LST government providers</v>
      </c>
      <c r="D29" s="369"/>
      <c r="E29" s="369"/>
      <c r="F29" s="369"/>
      <c r="G29" s="369"/>
      <c r="H29" s="369"/>
      <c r="I29" s="369"/>
      <c r="J29" s="369"/>
      <c r="K29" s="369"/>
      <c r="L29" s="369"/>
      <c r="M29" s="369"/>
      <c r="N29" s="369"/>
      <c r="O29" s="370"/>
      <c r="P29" s="64"/>
    </row>
    <row r="30" spans="1:16" s="65" customFormat="1" ht="16.149999999999999" customHeight="1" x14ac:dyDescent="0.35">
      <c r="A30" s="64"/>
      <c r="B30" s="700"/>
      <c r="C30" s="369" t="str">
        <f>'1.4 RC results (provider type)'!B54</f>
        <v>Table 1.4.4: Summary of financial performance of residential care metropolitan providers</v>
      </c>
      <c r="D30" s="369"/>
      <c r="E30" s="369"/>
      <c r="F30" s="369"/>
      <c r="G30" s="369"/>
      <c r="H30" s="369"/>
      <c r="I30" s="369"/>
      <c r="J30" s="369"/>
      <c r="K30" s="369"/>
      <c r="L30" s="369"/>
      <c r="M30" s="369"/>
      <c r="N30" s="369"/>
      <c r="O30" s="370"/>
      <c r="P30" s="64"/>
    </row>
    <row r="31" spans="1:16" s="65" customFormat="1" ht="16.149999999999999" customHeight="1" x14ac:dyDescent="0.35">
      <c r="A31" s="64"/>
      <c r="B31" s="700"/>
      <c r="C31" s="369" t="str">
        <f>'1.4 RC results (provider type)'!B67</f>
        <v>Table 1.4.5: Summary of financial performance of residential care regional providers</v>
      </c>
      <c r="D31" s="369"/>
      <c r="E31" s="369"/>
      <c r="F31" s="369"/>
      <c r="G31" s="369"/>
      <c r="H31" s="369"/>
      <c r="I31" s="369"/>
      <c r="J31" s="369"/>
      <c r="K31" s="369"/>
      <c r="L31" s="369"/>
      <c r="M31" s="369"/>
      <c r="N31" s="369"/>
      <c r="O31" s="370"/>
      <c r="P31" s="64"/>
    </row>
    <row r="32" spans="1:16" s="65" customFormat="1" ht="16.149999999999999" customHeight="1" x14ac:dyDescent="0.35">
      <c r="A32" s="64"/>
      <c r="B32" s="700"/>
      <c r="C32" s="369" t="str">
        <f>'1.4 RC results (provider type)'!B80</f>
        <v>Table 1.4.6: Summary of financial performance of residential care metropolitan and regional providers</v>
      </c>
      <c r="D32" s="369"/>
      <c r="E32" s="369"/>
      <c r="F32" s="369"/>
      <c r="G32" s="369"/>
      <c r="H32" s="369"/>
      <c r="I32" s="369"/>
      <c r="J32" s="369"/>
      <c r="K32" s="369"/>
      <c r="L32" s="369"/>
      <c r="M32" s="369"/>
      <c r="N32" s="369"/>
      <c r="O32" s="370"/>
      <c r="P32" s="64"/>
    </row>
    <row r="33" spans="1:16" s="65" customFormat="1" ht="16.149999999999999" customHeight="1" x14ac:dyDescent="0.35">
      <c r="A33" s="64"/>
      <c r="B33" s="700"/>
      <c r="C33" s="369" t="str">
        <f>'1.4 RC results (provider type)'!B95</f>
        <v>Table 1.4.7: Summary of financial performance of residential care providers with a single service</v>
      </c>
      <c r="D33" s="369"/>
      <c r="E33" s="369"/>
      <c r="F33" s="369"/>
      <c r="G33" s="369"/>
      <c r="H33" s="369"/>
      <c r="I33" s="369"/>
      <c r="J33" s="369"/>
      <c r="K33" s="369"/>
      <c r="L33" s="369"/>
      <c r="M33" s="369"/>
      <c r="N33" s="369"/>
      <c r="O33" s="370"/>
      <c r="P33" s="64"/>
    </row>
    <row r="34" spans="1:16" s="65" customFormat="1" ht="16.149999999999999" customHeight="1" x14ac:dyDescent="0.35">
      <c r="A34" s="64"/>
      <c r="B34" s="700"/>
      <c r="C34" s="369" t="str">
        <f>'1.4 RC results (provider type)'!B108</f>
        <v>Table 1.4.8: Summary of financial performance of residential care providers with 2 to 6 services</v>
      </c>
      <c r="D34" s="369"/>
      <c r="E34" s="369"/>
      <c r="F34" s="369"/>
      <c r="G34" s="369"/>
      <c r="H34" s="369"/>
      <c r="I34" s="369"/>
      <c r="J34" s="369"/>
      <c r="K34" s="369"/>
      <c r="L34" s="369"/>
      <c r="M34" s="369"/>
      <c r="N34" s="369"/>
      <c r="O34" s="370"/>
      <c r="P34" s="64"/>
    </row>
    <row r="35" spans="1:16" s="65" customFormat="1" ht="16.149999999999999" customHeight="1" x14ac:dyDescent="0.35">
      <c r="A35" s="64"/>
      <c r="B35" s="700"/>
      <c r="C35" s="735" t="str">
        <f>'1.4 RC results (provider type)'!B121</f>
        <v>Table 1.4.9: Summary of financial performance of residential care providers with 7 to 19 services</v>
      </c>
      <c r="D35" s="735"/>
      <c r="E35" s="735"/>
      <c r="F35" s="735"/>
      <c r="G35" s="735"/>
      <c r="H35" s="735"/>
      <c r="I35" s="735"/>
      <c r="J35" s="735"/>
      <c r="K35" s="735"/>
      <c r="L35" s="735"/>
      <c r="M35" s="735"/>
      <c r="N35" s="735"/>
      <c r="O35" s="733"/>
      <c r="P35" s="64"/>
    </row>
    <row r="36" spans="1:16" s="65" customFormat="1" ht="16.149999999999999" customHeight="1" thickBot="1" x14ac:dyDescent="0.4">
      <c r="A36" s="64"/>
      <c r="B36" s="701"/>
      <c r="C36" s="738" t="str">
        <f>'1.4 RC results (provider type)'!B134</f>
        <v>Table 1.4.10: Summary of financial performance of residential care providers with 20 or more services</v>
      </c>
      <c r="D36" s="738"/>
      <c r="E36" s="738"/>
      <c r="F36" s="738"/>
      <c r="G36" s="738"/>
      <c r="H36" s="738"/>
      <c r="I36" s="738"/>
      <c r="J36" s="738"/>
      <c r="K36" s="738"/>
      <c r="L36" s="738"/>
      <c r="M36" s="738"/>
      <c r="N36" s="738"/>
      <c r="O36" s="738"/>
      <c r="P36" s="64"/>
    </row>
    <row r="37" spans="1:16" s="65" customFormat="1" ht="16.149999999999999" customHeight="1" thickTop="1" x14ac:dyDescent="0.35">
      <c r="A37" s="64"/>
      <c r="B37" s="702" t="s">
        <v>92</v>
      </c>
      <c r="C37" s="369" t="str">
        <f>'1.5 RC and AP balance sheet'!B16</f>
        <v>Table 1.5.1: Balance sheet for residential aged care segment at 30 June</v>
      </c>
      <c r="D37" s="369"/>
      <c r="E37" s="369"/>
      <c r="F37" s="369"/>
      <c r="G37" s="369"/>
      <c r="H37" s="369"/>
      <c r="I37" s="369"/>
      <c r="J37" s="369"/>
      <c r="K37" s="369"/>
      <c r="L37" s="369"/>
      <c r="M37" s="369"/>
      <c r="N37" s="369"/>
      <c r="O37" s="370"/>
      <c r="P37" s="64"/>
    </row>
    <row r="38" spans="1:16" s="65" customFormat="1" ht="16.149999999999999" customHeight="1" x14ac:dyDescent="0.35">
      <c r="A38" s="64"/>
      <c r="B38" s="700"/>
      <c r="C38" s="369" t="str">
        <f>'1.5 RC and AP balance sheet'!B70</f>
        <v>Table 1.5.2: Balance sheet for approved providers (excluding LST government providers) at 30 June, with segment analysis for 30 June 2024 ($m)</v>
      </c>
      <c r="D38" s="369"/>
      <c r="E38" s="369"/>
      <c r="F38" s="369"/>
      <c r="G38" s="369"/>
      <c r="H38" s="369"/>
      <c r="I38" s="369"/>
      <c r="J38" s="369"/>
      <c r="K38" s="369"/>
      <c r="L38" s="369"/>
      <c r="M38" s="369"/>
      <c r="N38" s="369"/>
      <c r="O38" s="370"/>
      <c r="P38" s="64"/>
    </row>
    <row r="39" spans="1:16" s="65" customFormat="1" ht="16.149999999999999" customHeight="1" x14ac:dyDescent="0.35">
      <c r="A39" s="64"/>
      <c r="B39" s="700"/>
      <c r="C39" s="369" t="str">
        <f>'1.5 RC and AP balance sheet'!B132</f>
        <v>Table 1.5.3: Current ratio for the residential aged care segment</v>
      </c>
      <c r="D39" s="369"/>
      <c r="E39" s="369"/>
      <c r="F39" s="369"/>
      <c r="G39" s="369"/>
      <c r="H39" s="369"/>
      <c r="I39" s="369"/>
      <c r="J39" s="369"/>
      <c r="K39" s="369"/>
      <c r="L39" s="369"/>
      <c r="M39" s="369"/>
      <c r="N39" s="369"/>
      <c r="O39" s="370"/>
      <c r="P39" s="64"/>
    </row>
    <row r="40" spans="1:16" s="65" customFormat="1" ht="16.149999999999999" customHeight="1" x14ac:dyDescent="0.35">
      <c r="A40" s="64"/>
      <c r="B40" s="700"/>
      <c r="C40" s="369" t="str">
        <f>'1.5 RC and AP balance sheet'!B140</f>
        <v>Table 1.5.4: Current ratio for approved providers (excl. LST government providers)</v>
      </c>
      <c r="D40" s="369"/>
      <c r="E40" s="369"/>
      <c r="F40" s="369"/>
      <c r="G40" s="369"/>
      <c r="H40" s="369"/>
      <c r="I40" s="369"/>
      <c r="J40" s="369"/>
      <c r="K40" s="369"/>
      <c r="L40" s="369"/>
      <c r="M40" s="369"/>
      <c r="N40" s="369"/>
      <c r="O40" s="370"/>
      <c r="P40" s="64"/>
    </row>
    <row r="41" spans="1:16" s="65" customFormat="1" ht="16.149999999999999" customHeight="1" x14ac:dyDescent="0.35">
      <c r="A41" s="64"/>
      <c r="B41" s="700"/>
      <c r="C41" s="369" t="str">
        <f>'1.5 RC and AP balance sheet'!B140</f>
        <v>Table 1.5.4: Current ratio for approved providers (excl. LST government providers)</v>
      </c>
      <c r="D41" s="369"/>
      <c r="E41" s="369"/>
      <c r="F41" s="369"/>
      <c r="G41" s="369"/>
      <c r="H41" s="369"/>
      <c r="I41" s="369"/>
      <c r="J41" s="369"/>
      <c r="K41" s="369"/>
      <c r="L41" s="369"/>
      <c r="M41" s="369"/>
      <c r="N41" s="369"/>
      <c r="O41" s="370"/>
      <c r="P41" s="64"/>
    </row>
    <row r="42" spans="1:16" s="65" customFormat="1" ht="16.149999999999999" customHeight="1" x14ac:dyDescent="0.35">
      <c r="A42" s="64"/>
      <c r="B42" s="700"/>
      <c r="C42" s="369" t="str">
        <f>'1.5 RC and AP balance sheet'!B150</f>
        <v>Table 1.5.5: Debt to total assets ratio for the residential aged care segment</v>
      </c>
      <c r="D42" s="369"/>
      <c r="E42" s="369"/>
      <c r="F42" s="369"/>
      <c r="G42" s="369"/>
      <c r="H42" s="369"/>
      <c r="I42" s="369"/>
      <c r="J42" s="369"/>
      <c r="K42" s="369"/>
      <c r="L42" s="369"/>
      <c r="M42" s="369"/>
      <c r="N42" s="369"/>
      <c r="O42" s="370"/>
      <c r="P42" s="64"/>
    </row>
    <row r="43" spans="1:16" s="65" customFormat="1" ht="16.149999999999999" customHeight="1" x14ac:dyDescent="0.35">
      <c r="A43" s="64"/>
      <c r="B43" s="700"/>
      <c r="C43" s="369" t="str">
        <f>'1.5 RC and AP balance sheet'!B158</f>
        <v>Table 1.5.6: Debt to total assets ratio for approved providers (excl. LST government providers)</v>
      </c>
      <c r="D43" s="369"/>
      <c r="E43" s="369"/>
      <c r="F43" s="369"/>
      <c r="G43" s="369"/>
      <c r="H43" s="369"/>
      <c r="I43" s="369"/>
      <c r="J43" s="369"/>
      <c r="K43" s="369"/>
      <c r="L43" s="369"/>
      <c r="M43" s="369"/>
      <c r="N43" s="369"/>
      <c r="O43" s="370"/>
      <c r="P43" s="64"/>
    </row>
    <row r="44" spans="1:16" s="65" customFormat="1" ht="16.149999999999999" customHeight="1" x14ac:dyDescent="0.35">
      <c r="A44" s="64"/>
      <c r="B44" s="700"/>
      <c r="C44" s="369" t="str">
        <f>'1.5 RC and AP balance sheet'!B168</f>
        <v>Table 1.5.7: Equity to total assets for the residential aged care segment</v>
      </c>
      <c r="D44" s="369"/>
      <c r="E44" s="369"/>
      <c r="F44" s="369"/>
      <c r="G44" s="369"/>
      <c r="H44" s="369"/>
      <c r="I44" s="369"/>
      <c r="J44" s="369"/>
      <c r="K44" s="369"/>
      <c r="L44" s="369"/>
      <c r="M44" s="369"/>
      <c r="N44" s="369"/>
      <c r="O44" s="370"/>
      <c r="P44" s="64"/>
    </row>
    <row r="45" spans="1:16" s="65" customFormat="1" ht="16.149999999999999" customHeight="1" x14ac:dyDescent="0.35">
      <c r="A45" s="64"/>
      <c r="B45" s="700"/>
      <c r="C45" s="369" t="str">
        <f>'1.5 RC and AP balance sheet'!B176</f>
        <v>Table 1.5.8: Equity to total assets ratio for approved providers (excl. LST government providers)</v>
      </c>
      <c r="D45" s="369"/>
      <c r="E45" s="369"/>
      <c r="F45" s="369"/>
      <c r="G45" s="369"/>
      <c r="H45" s="369"/>
      <c r="I45" s="369"/>
      <c r="J45" s="369"/>
      <c r="K45" s="369"/>
      <c r="L45" s="369"/>
      <c r="M45" s="369"/>
      <c r="N45" s="369"/>
      <c r="O45" s="370"/>
      <c r="P45" s="64"/>
    </row>
    <row r="46" spans="1:16" s="65" customFormat="1" ht="16.149999999999999" customHeight="1" x14ac:dyDescent="0.35">
      <c r="A46" s="64"/>
      <c r="B46" s="700"/>
      <c r="C46" s="369" t="str">
        <f>'1.5 RC and AP balance sheet'!B186</f>
        <v>Table 1.5.9: Resident method of accommodation payment, by partially supported and non-supported residents</v>
      </c>
      <c r="D46" s="369"/>
      <c r="E46" s="369"/>
      <c r="F46" s="369"/>
      <c r="G46" s="369"/>
      <c r="H46" s="369"/>
      <c r="I46" s="369"/>
      <c r="J46" s="369"/>
      <c r="K46" s="369"/>
      <c r="L46" s="369"/>
      <c r="M46" s="369"/>
      <c r="N46" s="369"/>
      <c r="O46" s="370"/>
      <c r="P46" s="64"/>
    </row>
    <row r="47" spans="1:16" s="65" customFormat="1" ht="16.149999999999999" customHeight="1" x14ac:dyDescent="0.35">
      <c r="A47" s="64"/>
      <c r="B47" s="700"/>
      <c r="C47" s="369" t="str">
        <f>'1.5 RC and AP balance sheet'!B205</f>
        <v>Table 1.5.10: Average agreed and published accommodation prices (lump sum equivalent), at sector-level and by ownership type and location</v>
      </c>
      <c r="D47" s="369"/>
      <c r="E47" s="369"/>
      <c r="F47" s="369"/>
      <c r="G47" s="369"/>
      <c r="H47" s="369"/>
      <c r="I47" s="369"/>
      <c r="J47" s="369"/>
      <c r="K47" s="369"/>
      <c r="L47" s="369"/>
      <c r="M47" s="369"/>
      <c r="N47" s="369"/>
      <c r="O47" s="370"/>
      <c r="P47" s="64"/>
    </row>
    <row r="48" spans="1:16" s="65" customFormat="1" ht="16.149999999999999" customHeight="1" x14ac:dyDescent="0.35">
      <c r="A48" s="64"/>
      <c r="B48" s="703"/>
      <c r="C48" s="369" t="str">
        <f>'1.5 RC and AP balance sheet'!B237</f>
        <v>Table 1.5.11: Total value and number of RADs held in the sector, and average RAD value</v>
      </c>
      <c r="D48" s="369"/>
      <c r="E48" s="369"/>
      <c r="F48" s="369"/>
      <c r="G48" s="369"/>
      <c r="H48" s="369"/>
      <c r="I48" s="369"/>
      <c r="J48" s="369"/>
      <c r="K48" s="369"/>
      <c r="L48" s="369"/>
      <c r="M48" s="369"/>
      <c r="N48" s="369"/>
      <c r="O48" s="370"/>
      <c r="P48" s="64"/>
    </row>
    <row r="49" spans="1:16" ht="16.149999999999999" customHeight="1" x14ac:dyDescent="0.35">
      <c r="A49" s="58"/>
      <c r="B49" s="59"/>
      <c r="C49" s="59"/>
      <c r="D49" s="59"/>
      <c r="E49" s="59"/>
      <c r="F49" s="59"/>
      <c r="G49" s="59"/>
      <c r="H49" s="59"/>
      <c r="I49" s="59"/>
      <c r="J49" s="59"/>
      <c r="K49" s="59"/>
      <c r="L49" s="59"/>
      <c r="M49" s="59"/>
      <c r="N49" s="59"/>
      <c r="O49" s="59"/>
      <c r="P49" s="58"/>
    </row>
    <row r="50" spans="1:16" ht="16.149999999999999" customHeight="1" x14ac:dyDescent="0.35">
      <c r="A50" s="58"/>
      <c r="B50" s="59"/>
      <c r="C50" s="59"/>
      <c r="D50" s="59"/>
      <c r="E50" s="59"/>
      <c r="F50" s="59"/>
      <c r="G50" s="59"/>
      <c r="H50" s="59"/>
      <c r="I50" s="59"/>
      <c r="J50" s="59"/>
      <c r="K50" s="59"/>
      <c r="L50" s="59"/>
      <c r="M50" s="59"/>
      <c r="N50" s="59"/>
      <c r="O50" s="59"/>
      <c r="P50" s="58"/>
    </row>
    <row r="51" spans="1:16" s="51" customFormat="1" ht="14" x14ac:dyDescent="0.3">
      <c r="A51" s="530"/>
      <c r="B51" s="44" t="s">
        <v>93</v>
      </c>
      <c r="C51" s="380"/>
      <c r="D51" s="45"/>
      <c r="E51" s="45"/>
      <c r="F51" s="45"/>
      <c r="G51" s="45"/>
      <c r="H51" s="45"/>
      <c r="I51" s="530"/>
      <c r="J51" s="530"/>
      <c r="K51" s="45"/>
      <c r="L51" s="46"/>
      <c r="M51" s="530"/>
      <c r="N51" s="530"/>
      <c r="O51" s="530"/>
      <c r="P51" s="530"/>
    </row>
    <row r="52" spans="1:16" ht="14.5" x14ac:dyDescent="0.35">
      <c r="A52" s="20"/>
      <c r="B52" s="1"/>
      <c r="C52" s="3"/>
      <c r="D52" s="3"/>
      <c r="E52" s="3"/>
      <c r="F52" s="3"/>
      <c r="G52" s="20"/>
      <c r="H52" s="6"/>
      <c r="I52" s="25"/>
      <c r="J52" s="20"/>
      <c r="K52" s="6"/>
    </row>
    <row r="53" spans="1:16" s="12" customFormat="1" ht="16.149999999999999" customHeight="1" x14ac:dyDescent="0.35">
      <c r="A53" s="63"/>
      <c r="B53" s="276" t="s">
        <v>86</v>
      </c>
      <c r="C53" s="730" t="s">
        <v>87</v>
      </c>
      <c r="D53" s="731"/>
      <c r="E53" s="731"/>
      <c r="F53" s="731"/>
      <c r="G53" s="731"/>
      <c r="H53" s="731"/>
      <c r="I53" s="731"/>
      <c r="J53" s="731"/>
      <c r="K53" s="731"/>
      <c r="L53" s="731"/>
      <c r="M53" s="731"/>
      <c r="N53" s="731"/>
      <c r="O53" s="732"/>
      <c r="P53" s="63"/>
    </row>
    <row r="54" spans="1:16" s="65" customFormat="1" ht="16.149999999999999" customHeight="1" x14ac:dyDescent="0.35">
      <c r="A54" s="378"/>
      <c r="B54" s="719" t="s">
        <v>94</v>
      </c>
      <c r="C54" s="712" t="str">
        <f>'2.1 HC landscape'!B11</f>
        <v>Table 2.1.1: Home Care Package recipients</v>
      </c>
      <c r="D54" s="712"/>
      <c r="E54" s="712"/>
      <c r="F54" s="712"/>
      <c r="G54" s="712"/>
      <c r="H54" s="712"/>
      <c r="I54" s="712"/>
      <c r="J54" s="712"/>
      <c r="K54" s="712"/>
      <c r="L54" s="712"/>
      <c r="M54" s="712"/>
      <c r="N54" s="712"/>
      <c r="O54" s="713"/>
      <c r="P54" s="378"/>
    </row>
    <row r="55" spans="1:16" s="65" customFormat="1" ht="16.149999999999999" customHeight="1" x14ac:dyDescent="0.35">
      <c r="A55" s="378"/>
      <c r="B55" s="720"/>
      <c r="C55" s="712" t="str">
        <f>'2.1 HC landscape'!B36</f>
        <v>Table 2.1.2: Home Care Package providers</v>
      </c>
      <c r="D55" s="712"/>
      <c r="E55" s="712"/>
      <c r="F55" s="712"/>
      <c r="G55" s="712"/>
      <c r="H55" s="712"/>
      <c r="I55" s="712"/>
      <c r="J55" s="712"/>
      <c r="K55" s="712"/>
      <c r="L55" s="712"/>
      <c r="M55" s="712"/>
      <c r="N55" s="712"/>
      <c r="O55" s="713"/>
      <c r="P55" s="378"/>
    </row>
    <row r="56" spans="1:16" s="65" customFormat="1" ht="16.149999999999999" customHeight="1" x14ac:dyDescent="0.35">
      <c r="A56" s="378"/>
      <c r="B56" s="720"/>
      <c r="C56" s="712" t="str">
        <f>'2.1 HC landscape'!B50</f>
        <v>Table 2.1.3: Median and average length of stay in home care, by year of exit, by months</v>
      </c>
      <c r="D56" s="712"/>
      <c r="E56" s="712"/>
      <c r="F56" s="712"/>
      <c r="G56" s="712"/>
      <c r="H56" s="712"/>
      <c r="I56" s="712"/>
      <c r="J56" s="712"/>
      <c r="K56" s="712"/>
      <c r="L56" s="712"/>
      <c r="M56" s="712"/>
      <c r="N56" s="712"/>
      <c r="O56" s="713"/>
      <c r="P56" s="378"/>
    </row>
    <row r="57" spans="1:16" s="65" customFormat="1" ht="16.149999999999999" customHeight="1" x14ac:dyDescent="0.35">
      <c r="A57" s="378"/>
      <c r="B57" s="720"/>
      <c r="C57" s="739" t="str">
        <f>'2.1 HC landscape'!B57</f>
        <v>Table 2.1.4: Cumulative proportion of home care recipients leaving home care 
during their first year, by year of entry</v>
      </c>
      <c r="D57" s="739"/>
      <c r="E57" s="739"/>
      <c r="F57" s="739"/>
      <c r="G57" s="739"/>
      <c r="H57" s="739"/>
      <c r="I57" s="739"/>
      <c r="J57" s="739"/>
      <c r="K57" s="739"/>
      <c r="L57" s="739"/>
      <c r="M57" s="739"/>
      <c r="N57" s="739"/>
      <c r="O57" s="740"/>
      <c r="P57" s="378"/>
    </row>
    <row r="58" spans="1:16" s="65" customFormat="1" ht="16.149999999999999" customHeight="1" thickBot="1" x14ac:dyDescent="0.4">
      <c r="A58" s="378"/>
      <c r="B58" s="721"/>
      <c r="C58" s="722" t="str">
        <f>'2.1 HC landscape'!B76</f>
        <v>Table 2.1.5: Australian Government expenditure on home care</v>
      </c>
      <c r="D58" s="714"/>
      <c r="E58" s="714"/>
      <c r="F58" s="714"/>
      <c r="G58" s="714"/>
      <c r="H58" s="714"/>
      <c r="I58" s="714"/>
      <c r="J58" s="714"/>
      <c r="K58" s="714"/>
      <c r="L58" s="714"/>
      <c r="M58" s="714"/>
      <c r="N58" s="714"/>
      <c r="O58" s="715"/>
      <c r="P58" s="378"/>
    </row>
    <row r="59" spans="1:16" s="65" customFormat="1" ht="16.149999999999999" customHeight="1" thickTop="1" x14ac:dyDescent="0.35">
      <c r="A59" s="378"/>
      <c r="B59" s="720" t="s">
        <v>95</v>
      </c>
      <c r="C59" s="705" t="str">
        <f>'2.2 HC results (sector)'!B17</f>
        <v>Table 2.2.1: Summary of financial performance of Home Care Package (HCP) providers</v>
      </c>
      <c r="D59" s="705"/>
      <c r="E59" s="705"/>
      <c r="F59" s="705"/>
      <c r="G59" s="705"/>
      <c r="H59" s="705"/>
      <c r="I59" s="705"/>
      <c r="J59" s="705"/>
      <c r="K59" s="705"/>
      <c r="L59" s="705"/>
      <c r="M59" s="705"/>
      <c r="N59" s="705"/>
      <c r="O59" s="706"/>
      <c r="P59" s="378"/>
    </row>
    <row r="60" spans="1:16" s="65" customFormat="1" ht="16.149999999999999" customHeight="1" x14ac:dyDescent="0.35">
      <c r="A60" s="378"/>
      <c r="B60" s="720"/>
      <c r="C60" s="705" t="str">
        <f>'2.2 HC results (sector)'!B32</f>
        <v>Table 2.2.2: HCP providers average EBITDA per care recipient per day, by quartile</v>
      </c>
      <c r="D60" s="705"/>
      <c r="E60" s="705"/>
      <c r="F60" s="705"/>
      <c r="G60" s="705"/>
      <c r="H60" s="705"/>
      <c r="I60" s="705"/>
      <c r="J60" s="705"/>
      <c r="K60" s="705"/>
      <c r="L60" s="705"/>
      <c r="M60" s="705"/>
      <c r="N60" s="705"/>
      <c r="O60" s="706"/>
      <c r="P60" s="378"/>
    </row>
    <row r="61" spans="1:16" s="65" customFormat="1" ht="16.149999999999999" customHeight="1" x14ac:dyDescent="0.35">
      <c r="A61" s="378"/>
      <c r="B61" s="720"/>
      <c r="C61" s="705" t="str">
        <f>'2.2 HC results (sector)'!B42</f>
        <v>Table 2.2.3: Home care segment income and expense statement ($m)</v>
      </c>
      <c r="D61" s="705"/>
      <c r="E61" s="705"/>
      <c r="F61" s="705"/>
      <c r="G61" s="705"/>
      <c r="H61" s="705"/>
      <c r="I61" s="705"/>
      <c r="J61" s="705"/>
      <c r="K61" s="705"/>
      <c r="L61" s="705"/>
      <c r="M61" s="705"/>
      <c r="N61" s="705"/>
      <c r="O61" s="706"/>
      <c r="P61" s="378"/>
    </row>
    <row r="62" spans="1:16" s="65" customFormat="1" ht="16.149999999999999" customHeight="1" x14ac:dyDescent="0.35">
      <c r="A62" s="378"/>
      <c r="B62" s="720"/>
      <c r="C62" s="279" t="str">
        <f>'2.2 HC results (sector)'!B122</f>
        <v>Table 2.2.4: Home care segment income and expense statement per care recipient per day</v>
      </c>
      <c r="D62" s="279"/>
      <c r="E62" s="279"/>
      <c r="F62" s="279"/>
      <c r="G62" s="279"/>
      <c r="H62" s="279"/>
      <c r="I62" s="279"/>
      <c r="J62" s="279"/>
      <c r="K62" s="279"/>
      <c r="L62" s="279"/>
      <c r="M62" s="279"/>
      <c r="N62" s="279"/>
      <c r="O62" s="494"/>
      <c r="P62" s="378"/>
    </row>
    <row r="63" spans="1:16" s="65" customFormat="1" ht="16.149999999999999" customHeight="1" thickBot="1" x14ac:dyDescent="0.4">
      <c r="A63" s="378"/>
      <c r="B63" s="721"/>
      <c r="C63" s="727" t="str">
        <f>'2.2 HC results (sector)'!B202</f>
        <v>Table 2.2.5: Unspent funds at 30 June ($b)</v>
      </c>
      <c r="D63" s="728"/>
      <c r="E63" s="728"/>
      <c r="F63" s="728"/>
      <c r="G63" s="728"/>
      <c r="H63" s="728"/>
      <c r="I63" s="728"/>
      <c r="J63" s="728"/>
      <c r="K63" s="728"/>
      <c r="L63" s="728"/>
      <c r="M63" s="728"/>
      <c r="N63" s="728"/>
      <c r="O63" s="729"/>
      <c r="P63" s="378"/>
    </row>
    <row r="64" spans="1:16" s="65" customFormat="1" ht="16.149999999999999" customHeight="1" thickTop="1" x14ac:dyDescent="0.35">
      <c r="A64" s="378"/>
      <c r="B64" s="720" t="s">
        <v>96</v>
      </c>
      <c r="C64" s="704" t="str">
        <f>'2.3 HC results (provider type)'!B13</f>
        <v>Table 2.3.1: Summary of financial performance of Home Care Package (HCP) for-profit providers</v>
      </c>
      <c r="D64" s="705"/>
      <c r="E64" s="705"/>
      <c r="F64" s="705"/>
      <c r="G64" s="705"/>
      <c r="H64" s="705"/>
      <c r="I64" s="705"/>
      <c r="J64" s="705"/>
      <c r="K64" s="705"/>
      <c r="L64" s="705"/>
      <c r="M64" s="705"/>
      <c r="N64" s="705"/>
      <c r="O64" s="706"/>
      <c r="P64" s="378"/>
    </row>
    <row r="65" spans="1:16" s="65" customFormat="1" ht="16.149999999999999" customHeight="1" x14ac:dyDescent="0.35">
      <c r="A65" s="378"/>
      <c r="B65" s="720"/>
      <c r="C65" s="711" t="str">
        <f>'2.3 HC results (provider type)'!B26</f>
        <v>Table 2.3.2: Summary of financial performance of HCP not-for-profit providers</v>
      </c>
      <c r="D65" s="712"/>
      <c r="E65" s="712"/>
      <c r="F65" s="712"/>
      <c r="G65" s="712"/>
      <c r="H65" s="712"/>
      <c r="I65" s="712"/>
      <c r="J65" s="712"/>
      <c r="K65" s="712"/>
      <c r="L65" s="712"/>
      <c r="M65" s="712"/>
      <c r="N65" s="712"/>
      <c r="O65" s="713"/>
      <c r="P65" s="378"/>
    </row>
    <row r="66" spans="1:16" s="65" customFormat="1" ht="16.149999999999999" customHeight="1" x14ac:dyDescent="0.35">
      <c r="A66" s="378"/>
      <c r="B66" s="720"/>
      <c r="C66" s="711" t="str">
        <f>'2.3 HC results (provider type)'!B39</f>
        <v>Table 2.3.3: Summary of financial performance of HCP LST government providers</v>
      </c>
      <c r="D66" s="712"/>
      <c r="E66" s="712"/>
      <c r="F66" s="712"/>
      <c r="G66" s="712"/>
      <c r="H66" s="712"/>
      <c r="I66" s="712"/>
      <c r="J66" s="712"/>
      <c r="K66" s="712"/>
      <c r="L66" s="712"/>
      <c r="M66" s="712"/>
      <c r="N66" s="712"/>
      <c r="O66" s="713"/>
      <c r="P66" s="378"/>
    </row>
    <row r="67" spans="1:16" s="65" customFormat="1" ht="16.149999999999999" customHeight="1" x14ac:dyDescent="0.35">
      <c r="A67" s="378"/>
      <c r="B67" s="720"/>
      <c r="C67" s="711" t="str">
        <f>'2.3 HC results (provider type)'!B59</f>
        <v>Table 2.3.4: Summary of financial performance of HCP metropolitan providers</v>
      </c>
      <c r="D67" s="712"/>
      <c r="E67" s="712"/>
      <c r="F67" s="712"/>
      <c r="G67" s="712"/>
      <c r="H67" s="712"/>
      <c r="I67" s="712"/>
      <c r="J67" s="712"/>
      <c r="K67" s="712"/>
      <c r="L67" s="712"/>
      <c r="M67" s="712"/>
      <c r="N67" s="712"/>
      <c r="O67" s="713"/>
      <c r="P67" s="378"/>
    </row>
    <row r="68" spans="1:16" s="65" customFormat="1" ht="16.149999999999999" customHeight="1" x14ac:dyDescent="0.35">
      <c r="A68" s="378"/>
      <c r="B68" s="720"/>
      <c r="C68" s="711" t="str">
        <f>'2.3 HC results (provider type)'!B72</f>
        <v>Table 2.3.5: Summary of financial performance of HCP regional providers</v>
      </c>
      <c r="D68" s="712"/>
      <c r="E68" s="712"/>
      <c r="F68" s="712"/>
      <c r="G68" s="712"/>
      <c r="H68" s="712"/>
      <c r="I68" s="712"/>
      <c r="J68" s="712"/>
      <c r="K68" s="712"/>
      <c r="L68" s="712"/>
      <c r="M68" s="712"/>
      <c r="N68" s="712"/>
      <c r="O68" s="713"/>
      <c r="P68" s="378"/>
    </row>
    <row r="69" spans="1:16" s="65" customFormat="1" ht="16.149999999999999" customHeight="1" x14ac:dyDescent="0.35">
      <c r="A69" s="378"/>
      <c r="B69" s="720"/>
      <c r="C69" s="711" t="str">
        <f>'2.3 HC results (provider type)'!B85</f>
        <v>Table 2.3.6: Summary of financial performance of HCP metropolitan and regional providers</v>
      </c>
      <c r="D69" s="712"/>
      <c r="E69" s="712"/>
      <c r="F69" s="712"/>
      <c r="G69" s="712"/>
      <c r="H69" s="712"/>
      <c r="I69" s="712"/>
      <c r="J69" s="712"/>
      <c r="K69" s="712"/>
      <c r="L69" s="712"/>
      <c r="M69" s="712"/>
      <c r="N69" s="712"/>
      <c r="O69" s="713"/>
      <c r="P69" s="378"/>
    </row>
    <row r="70" spans="1:16" s="65" customFormat="1" ht="16.149999999999999" customHeight="1" x14ac:dyDescent="0.35">
      <c r="A70" s="378"/>
      <c r="B70" s="720"/>
      <c r="C70" s="711" t="str">
        <f>'2.3 HC results (provider type)'!B105</f>
        <v>Table 2.3.7: Summary of financial performance of HCP providers operating a single service</v>
      </c>
      <c r="D70" s="712"/>
      <c r="E70" s="712"/>
      <c r="F70" s="712"/>
      <c r="G70" s="712"/>
      <c r="H70" s="712"/>
      <c r="I70" s="712"/>
      <c r="J70" s="712"/>
      <c r="K70" s="712"/>
      <c r="L70" s="712"/>
      <c r="M70" s="712"/>
      <c r="N70" s="712"/>
      <c r="O70" s="713"/>
      <c r="P70" s="378"/>
    </row>
    <row r="71" spans="1:16" s="65" customFormat="1" ht="16.149999999999999" customHeight="1" x14ac:dyDescent="0.35">
      <c r="A71" s="378"/>
      <c r="B71" s="720"/>
      <c r="C71" s="711" t="str">
        <f>'2.3 HC results (provider type)'!B118</f>
        <v>Table 2.3.8: Summary of financial performance of HCP providers with 1 to 100 HCPs</v>
      </c>
      <c r="D71" s="712"/>
      <c r="E71" s="712"/>
      <c r="F71" s="712"/>
      <c r="G71" s="712"/>
      <c r="H71" s="712"/>
      <c r="I71" s="712"/>
      <c r="J71" s="712"/>
      <c r="K71" s="712"/>
      <c r="L71" s="712"/>
      <c r="M71" s="712"/>
      <c r="N71" s="712"/>
      <c r="O71" s="713"/>
      <c r="P71" s="378"/>
    </row>
    <row r="72" spans="1:16" s="65" customFormat="1" ht="16.149999999999999" customHeight="1" x14ac:dyDescent="0.35">
      <c r="A72" s="378"/>
      <c r="B72" s="720"/>
      <c r="C72" s="711" t="str">
        <f>'2.3 HC results (provider type)'!B131</f>
        <v>Table 2.3.9: Summary of financial performance of HCP providers operating 2 to 6 services</v>
      </c>
      <c r="D72" s="712"/>
      <c r="E72" s="712"/>
      <c r="F72" s="712"/>
      <c r="G72" s="712"/>
      <c r="H72" s="712"/>
      <c r="I72" s="712"/>
      <c r="J72" s="712"/>
      <c r="K72" s="712"/>
      <c r="L72" s="712"/>
      <c r="M72" s="712"/>
      <c r="N72" s="712"/>
      <c r="O72" s="713"/>
      <c r="P72" s="378"/>
    </row>
    <row r="73" spans="1:16" s="65" customFormat="1" ht="16.149999999999999" customHeight="1" x14ac:dyDescent="0.35">
      <c r="A73" s="378"/>
      <c r="B73" s="720"/>
      <c r="C73" s="711" t="str">
        <f>'2.3 HC results (provider type)'!B144</f>
        <v>Table 2.3.10: Summary of financial performance of HCP providers with 101 to 500 HCPs</v>
      </c>
      <c r="D73" s="712"/>
      <c r="E73" s="712"/>
      <c r="F73" s="712"/>
      <c r="G73" s="712"/>
      <c r="H73" s="712"/>
      <c r="I73" s="712"/>
      <c r="J73" s="712"/>
      <c r="K73" s="712"/>
      <c r="L73" s="712"/>
      <c r="M73" s="712"/>
      <c r="N73" s="712"/>
      <c r="O73" s="713"/>
      <c r="P73" s="378"/>
    </row>
    <row r="74" spans="1:16" s="65" customFormat="1" ht="16.149999999999999" customHeight="1" x14ac:dyDescent="0.35">
      <c r="A74" s="378"/>
      <c r="B74" s="720"/>
      <c r="C74" s="711" t="str">
        <f>'2.3 HC results (provider type)'!B157</f>
        <v>Table 2.3.11: Summary of financial performance of HCP providers operating 7 or more services</v>
      </c>
      <c r="D74" s="712"/>
      <c r="E74" s="712"/>
      <c r="F74" s="712"/>
      <c r="G74" s="712"/>
      <c r="H74" s="712"/>
      <c r="I74" s="712"/>
      <c r="J74" s="712"/>
      <c r="K74" s="712"/>
      <c r="L74" s="712"/>
      <c r="M74" s="712"/>
      <c r="N74" s="712"/>
      <c r="O74" s="713"/>
      <c r="P74" s="378"/>
    </row>
    <row r="75" spans="1:16" s="65" customFormat="1" ht="16.149999999999999" customHeight="1" x14ac:dyDescent="0.35">
      <c r="A75" s="378"/>
      <c r="B75" s="726"/>
      <c r="C75" s="723" t="str">
        <f>'2.3 HC results (provider type)'!B170</f>
        <v>Table 2.3.12: Summary of financial performance of HCP providers with 501 or more HCPs</v>
      </c>
      <c r="D75" s="724"/>
      <c r="E75" s="724"/>
      <c r="F75" s="724"/>
      <c r="G75" s="724"/>
      <c r="H75" s="724"/>
      <c r="I75" s="724"/>
      <c r="J75" s="724"/>
      <c r="K75" s="724"/>
      <c r="L75" s="724"/>
      <c r="M75" s="724"/>
      <c r="N75" s="724"/>
      <c r="O75" s="725"/>
      <c r="P75" s="378"/>
    </row>
    <row r="76" spans="1:16" s="65" customFormat="1" ht="16.149999999999999" customHeight="1" x14ac:dyDescent="0.35">
      <c r="A76" s="64"/>
      <c r="B76" s="376"/>
      <c r="C76" s="377"/>
      <c r="D76" s="377"/>
      <c r="E76" s="377"/>
      <c r="F76" s="377"/>
      <c r="G76" s="377"/>
      <c r="H76" s="377"/>
      <c r="I76" s="377"/>
      <c r="J76" s="377"/>
      <c r="K76" s="377"/>
      <c r="L76" s="377"/>
      <c r="M76" s="377"/>
      <c r="N76" s="377"/>
      <c r="O76" s="377"/>
      <c r="P76" s="64"/>
    </row>
    <row r="77" spans="1:16" s="65" customFormat="1" ht="16.149999999999999" customHeight="1" x14ac:dyDescent="0.35">
      <c r="A77" s="64"/>
      <c r="B77" s="376"/>
      <c r="C77" s="377"/>
      <c r="D77" s="377"/>
      <c r="E77" s="377"/>
      <c r="F77" s="377"/>
      <c r="G77" s="377"/>
      <c r="H77" s="377"/>
      <c r="I77" s="377"/>
      <c r="J77" s="377"/>
      <c r="K77" s="377"/>
      <c r="L77" s="377"/>
      <c r="M77" s="377"/>
      <c r="N77" s="377"/>
      <c r="O77" s="377"/>
      <c r="P77" s="64"/>
    </row>
    <row r="78" spans="1:16" s="51" customFormat="1" ht="14" x14ac:dyDescent="0.3">
      <c r="A78" s="530"/>
      <c r="B78" s="44" t="s">
        <v>97</v>
      </c>
      <c r="C78" s="380"/>
      <c r="D78" s="45"/>
      <c r="E78" s="45"/>
      <c r="F78" s="45"/>
      <c r="G78" s="45"/>
      <c r="H78" s="45"/>
      <c r="I78" s="530"/>
      <c r="J78" s="530"/>
      <c r="K78" s="45"/>
      <c r="L78" s="46"/>
      <c r="M78" s="530"/>
      <c r="N78" s="530"/>
      <c r="O78" s="530"/>
      <c r="P78" s="530"/>
    </row>
    <row r="79" spans="1:16" ht="14.5" x14ac:dyDescent="0.35">
      <c r="A79" s="20"/>
      <c r="B79" s="1"/>
      <c r="C79" s="3"/>
      <c r="D79" s="3"/>
      <c r="E79" s="3"/>
      <c r="F79" s="3"/>
      <c r="G79" s="20"/>
      <c r="H79" s="6"/>
      <c r="I79" s="25"/>
      <c r="J79" s="20"/>
      <c r="K79" s="6"/>
    </row>
    <row r="80" spans="1:16" ht="16.149999999999999" customHeight="1" x14ac:dyDescent="0.35">
      <c r="B80" s="280" t="s">
        <v>86</v>
      </c>
      <c r="C80" s="679" t="s">
        <v>87</v>
      </c>
      <c r="D80" s="679"/>
      <c r="E80" s="679"/>
      <c r="F80" s="679"/>
      <c r="G80" s="679"/>
      <c r="H80" s="679"/>
      <c r="I80" s="679"/>
      <c r="J80" s="679"/>
      <c r="K80" s="679"/>
      <c r="L80" s="679"/>
      <c r="M80" s="679"/>
      <c r="N80" s="679"/>
      <c r="O80" s="679"/>
    </row>
    <row r="81" spans="1:16" ht="16.149999999999999" customHeight="1" x14ac:dyDescent="0.35">
      <c r="A81" s="20"/>
      <c r="B81" s="719" t="s">
        <v>98</v>
      </c>
      <c r="C81" s="712" t="str">
        <f>'3.1 CHSP landscape'!B11</f>
        <v>Table 3.1.1: CHSP recipients</v>
      </c>
      <c r="D81" s="712"/>
      <c r="E81" s="712"/>
      <c r="F81" s="712"/>
      <c r="G81" s="712"/>
      <c r="H81" s="712"/>
      <c r="I81" s="712"/>
      <c r="J81" s="712"/>
      <c r="K81" s="712"/>
      <c r="L81" s="712"/>
      <c r="M81" s="712"/>
      <c r="N81" s="712"/>
      <c r="O81" s="713"/>
      <c r="P81" s="20"/>
    </row>
    <row r="82" spans="1:16" ht="16.149999999999999" customHeight="1" x14ac:dyDescent="0.35">
      <c r="A82" s="20"/>
      <c r="B82" s="720"/>
      <c r="C82" s="712" t="str">
        <f>'3.1 CHSP landscape'!B19</f>
        <v>Table 3.1.2: Providers of CHSP, by ownership type</v>
      </c>
      <c r="D82" s="712"/>
      <c r="E82" s="712"/>
      <c r="F82" s="712"/>
      <c r="G82" s="712"/>
      <c r="H82" s="712"/>
      <c r="I82" s="712"/>
      <c r="J82" s="712"/>
      <c r="K82" s="712"/>
      <c r="L82" s="712"/>
      <c r="M82" s="712"/>
      <c r="N82" s="712"/>
      <c r="O82" s="713"/>
      <c r="P82" s="20"/>
    </row>
    <row r="83" spans="1:16" ht="16.149999999999999" customHeight="1" thickBot="1" x14ac:dyDescent="0.4">
      <c r="A83" s="20"/>
      <c r="B83" s="721"/>
      <c r="C83" s="722" t="str">
        <f>'3.1 CHSP landscape'!B28</f>
        <v>Table 3.1.3: Australian Government expenditure for service delivery of CHSP</v>
      </c>
      <c r="D83" s="714"/>
      <c r="E83" s="714"/>
      <c r="F83" s="714"/>
      <c r="G83" s="714"/>
      <c r="H83" s="714"/>
      <c r="I83" s="714"/>
      <c r="J83" s="714"/>
      <c r="K83" s="714"/>
      <c r="L83" s="714"/>
      <c r="M83" s="714"/>
      <c r="N83" s="714"/>
      <c r="O83" s="715"/>
      <c r="P83" s="20"/>
    </row>
    <row r="84" spans="1:16" ht="16.149999999999999" customHeight="1" thickTop="1" x14ac:dyDescent="0.35">
      <c r="A84" s="20"/>
      <c r="B84" s="272" t="s">
        <v>99</v>
      </c>
      <c r="C84" s="704" t="str">
        <f>'3.2 CHSP results'!B15</f>
        <v>Table 3.2.1: CHSP expenditure by service type</v>
      </c>
      <c r="D84" s="705"/>
      <c r="E84" s="705"/>
      <c r="F84" s="705"/>
      <c r="G84" s="705"/>
      <c r="H84" s="705"/>
      <c r="I84" s="705"/>
      <c r="J84" s="705"/>
      <c r="K84" s="705"/>
      <c r="L84" s="705"/>
      <c r="M84" s="705"/>
      <c r="N84" s="705"/>
      <c r="O84" s="706"/>
      <c r="P84" s="20"/>
    </row>
    <row r="85" spans="1:16" ht="16.149999999999999" customHeight="1" x14ac:dyDescent="0.35">
      <c r="B85" s="376"/>
      <c r="C85" s="279"/>
      <c r="D85" s="279"/>
      <c r="E85" s="279"/>
      <c r="F85" s="279"/>
      <c r="G85" s="279"/>
      <c r="H85" s="279"/>
      <c r="I85" s="279"/>
      <c r="J85" s="279"/>
      <c r="K85" s="279"/>
      <c r="L85" s="279"/>
      <c r="M85" s="279"/>
      <c r="N85" s="279"/>
      <c r="O85" s="279"/>
    </row>
    <row r="86" spans="1:16" ht="16.149999999999999" customHeight="1" x14ac:dyDescent="0.35">
      <c r="B86" s="376"/>
      <c r="C86" s="279"/>
      <c r="D86" s="279"/>
      <c r="E86" s="279"/>
      <c r="F86" s="279"/>
      <c r="G86" s="279"/>
      <c r="H86" s="279"/>
      <c r="I86" s="279"/>
      <c r="J86" s="279"/>
      <c r="K86" s="279"/>
      <c r="L86" s="279"/>
      <c r="M86" s="279"/>
      <c r="N86" s="279"/>
      <c r="O86" s="279"/>
    </row>
    <row r="87" spans="1:16" s="51" customFormat="1" ht="14" x14ac:dyDescent="0.3">
      <c r="A87" s="530"/>
      <c r="B87" s="44" t="s">
        <v>100</v>
      </c>
      <c r="C87" s="380"/>
      <c r="D87" s="45"/>
      <c r="E87" s="45"/>
      <c r="F87" s="45"/>
      <c r="G87" s="45"/>
      <c r="H87" s="45"/>
      <c r="I87" s="530"/>
      <c r="J87" s="530"/>
      <c r="K87" s="45"/>
      <c r="L87" s="46"/>
      <c r="M87" s="530"/>
      <c r="N87" s="530"/>
      <c r="O87" s="530"/>
      <c r="P87" s="530"/>
    </row>
    <row r="88" spans="1:16" ht="14.5" x14ac:dyDescent="0.35">
      <c r="A88" s="20"/>
      <c r="B88" s="1"/>
      <c r="C88" s="3"/>
      <c r="D88" s="3"/>
      <c r="E88" s="3"/>
      <c r="F88" s="3"/>
      <c r="G88" s="20"/>
      <c r="H88" s="6"/>
      <c r="I88" s="25"/>
      <c r="J88" s="20"/>
      <c r="K88" s="6"/>
    </row>
    <row r="89" spans="1:16" ht="14.5" customHeight="1" x14ac:dyDescent="0.35">
      <c r="B89" s="280" t="s">
        <v>86</v>
      </c>
      <c r="C89" s="679" t="s">
        <v>87</v>
      </c>
      <c r="D89" s="679"/>
      <c r="E89" s="679"/>
      <c r="F89" s="679"/>
      <c r="G89" s="679"/>
      <c r="H89" s="679"/>
      <c r="I89" s="679"/>
      <c r="J89" s="679"/>
      <c r="K89" s="679"/>
      <c r="L89" s="679"/>
      <c r="M89" s="679"/>
      <c r="N89" s="679"/>
      <c r="O89" s="679"/>
    </row>
    <row r="90" spans="1:16" ht="16.149999999999999" customHeight="1" x14ac:dyDescent="0.35">
      <c r="B90" s="707" t="s">
        <v>101</v>
      </c>
      <c r="C90" s="712" t="str">
        <f>'4.1 Population drivers'!B14</f>
        <v>Table 4.1.1: Number of people aged 70 years and over, by age cohort, 2024 to 2044</v>
      </c>
      <c r="D90" s="712"/>
      <c r="E90" s="712"/>
      <c r="F90" s="712"/>
      <c r="G90" s="712"/>
      <c r="H90" s="712"/>
      <c r="I90" s="712"/>
      <c r="J90" s="712"/>
      <c r="K90" s="712"/>
      <c r="L90" s="712"/>
      <c r="M90" s="712"/>
      <c r="N90" s="712"/>
      <c r="O90" s="713"/>
    </row>
    <row r="91" spans="1:16" ht="16.149999999999999" customHeight="1" x14ac:dyDescent="0.35">
      <c r="B91" s="708"/>
      <c r="C91" s="712" t="str">
        <f>'4.1 Population drivers'!B26</f>
        <v>Table 4.1.2: Proportion of females and males using aged care, by age and service, 30 June 2024</v>
      </c>
      <c r="D91" s="712"/>
      <c r="E91" s="712"/>
      <c r="F91" s="712"/>
      <c r="G91" s="712"/>
      <c r="H91" s="712"/>
      <c r="I91" s="712"/>
      <c r="J91" s="712"/>
      <c r="K91" s="712"/>
      <c r="L91" s="712"/>
      <c r="M91" s="712"/>
      <c r="N91" s="712"/>
      <c r="O91" s="713"/>
    </row>
    <row r="92" spans="1:16" ht="16.149999999999999" customHeight="1" thickBot="1" x14ac:dyDescent="0.4">
      <c r="B92" s="709"/>
      <c r="C92" s="714" t="str">
        <f>'4.1 Population drivers'!B42</f>
        <v>Table 4.1.3: Use of aged care services, by residential care and home care, total and by gender, for people aged 70 to 99 years, 2004 to 2024</v>
      </c>
      <c r="D92" s="714"/>
      <c r="E92" s="714"/>
      <c r="F92" s="714"/>
      <c r="G92" s="714"/>
      <c r="H92" s="714"/>
      <c r="I92" s="714"/>
      <c r="J92" s="714"/>
      <c r="K92" s="714"/>
      <c r="L92" s="714"/>
      <c r="M92" s="714"/>
      <c r="N92" s="714"/>
      <c r="O92" s="715"/>
    </row>
    <row r="93" spans="1:16" ht="16.149999999999999" customHeight="1" thickTop="1" x14ac:dyDescent="0.35">
      <c r="B93" s="708" t="s">
        <v>102</v>
      </c>
      <c r="C93" s="716" t="str">
        <f>'4.2 Projections'!B16</f>
        <v xml:space="preserve">Table 4.2.1: Projected use of residential care, 2024 to 2044 </v>
      </c>
      <c r="D93" s="717"/>
      <c r="E93" s="717"/>
      <c r="F93" s="717"/>
      <c r="G93" s="717"/>
      <c r="H93" s="717"/>
      <c r="I93" s="717"/>
      <c r="J93" s="717"/>
      <c r="K93" s="717"/>
      <c r="L93" s="717"/>
      <c r="M93" s="717"/>
      <c r="N93" s="717"/>
      <c r="O93" s="718"/>
    </row>
    <row r="94" spans="1:16" ht="16.149999999999999" customHeight="1" x14ac:dyDescent="0.35">
      <c r="B94" s="710"/>
      <c r="C94" s="711" t="str">
        <f>'4.2 Projections'!B24</f>
        <v>Table 4.2.2: Projected demand for in-home aged care, 2024 to 2044</v>
      </c>
      <c r="D94" s="712"/>
      <c r="E94" s="712"/>
      <c r="F94" s="712"/>
      <c r="G94" s="712"/>
      <c r="H94" s="712"/>
      <c r="I94" s="712"/>
      <c r="J94" s="712"/>
      <c r="K94" s="712"/>
      <c r="L94" s="712"/>
      <c r="M94" s="712"/>
      <c r="N94" s="712"/>
      <c r="O94" s="713"/>
    </row>
    <row r="95" spans="1:16" ht="14.15" customHeight="1" x14ac:dyDescent="0.35">
      <c r="B95" s="278"/>
      <c r="C95" s="279"/>
      <c r="D95" s="279"/>
      <c r="E95" s="279"/>
      <c r="F95" s="279"/>
      <c r="G95" s="279"/>
      <c r="H95" s="279"/>
      <c r="I95" s="279"/>
      <c r="J95" s="279"/>
      <c r="K95" s="279"/>
      <c r="L95" s="279"/>
      <c r="M95" s="279"/>
      <c r="N95" s="279"/>
      <c r="O95" s="279"/>
    </row>
    <row r="96" spans="1:16" ht="14.5" customHeight="1" x14ac:dyDescent="0.35">
      <c r="B96" s="20"/>
    </row>
    <row r="98" ht="14.5" hidden="1" customHeight="1" x14ac:dyDescent="0.35"/>
    <row r="226" ht="14.5" hidden="1" customHeight="1" x14ac:dyDescent="0.35"/>
    <row r="227" ht="14.5" hidden="1" customHeight="1" x14ac:dyDescent="0.35"/>
    <row r="229" ht="14.5" hidden="1" customHeight="1" x14ac:dyDescent="0.35"/>
    <row r="231" ht="14.5" hidden="1" customHeight="1" x14ac:dyDescent="0.35"/>
    <row r="233" ht="14.5" hidden="1" customHeight="1" x14ac:dyDescent="0.35"/>
    <row r="235" ht="14.5" hidden="1" customHeight="1" x14ac:dyDescent="0.35"/>
    <row r="239" ht="14.5" hidden="1" x14ac:dyDescent="0.35"/>
    <row r="241" ht="14.5" hidden="1" x14ac:dyDescent="0.35"/>
    <row r="242" ht="14.5" hidden="1" customHeight="1" x14ac:dyDescent="0.35"/>
  </sheetData>
  <mergeCells count="50">
    <mergeCell ref="C11:O11"/>
    <mergeCell ref="C60:O60"/>
    <mergeCell ref="C61:O61"/>
    <mergeCell ref="C12:O12"/>
    <mergeCell ref="C13:O13"/>
    <mergeCell ref="C27:O27"/>
    <mergeCell ref="C35:O35"/>
    <mergeCell ref="C36:O36"/>
    <mergeCell ref="C53:O53"/>
    <mergeCell ref="C54:O54"/>
    <mergeCell ref="C59:O59"/>
    <mergeCell ref="C55:O55"/>
    <mergeCell ref="C56:O56"/>
    <mergeCell ref="C57:O57"/>
    <mergeCell ref="C58:O58"/>
    <mergeCell ref="B59:B63"/>
    <mergeCell ref="B64:B75"/>
    <mergeCell ref="C64:O64"/>
    <mergeCell ref="C63:O63"/>
    <mergeCell ref="B54:B58"/>
    <mergeCell ref="B81:B83"/>
    <mergeCell ref="C65:O65"/>
    <mergeCell ref="C66:O66"/>
    <mergeCell ref="C67:O67"/>
    <mergeCell ref="C68:O68"/>
    <mergeCell ref="C69:O69"/>
    <mergeCell ref="C80:O80"/>
    <mergeCell ref="C81:O81"/>
    <mergeCell ref="C82:O82"/>
    <mergeCell ref="C83:O83"/>
    <mergeCell ref="C71:O71"/>
    <mergeCell ref="C73:O73"/>
    <mergeCell ref="C75:O75"/>
    <mergeCell ref="C74:O74"/>
    <mergeCell ref="C72:O72"/>
    <mergeCell ref="C70:O70"/>
    <mergeCell ref="C89:O89"/>
    <mergeCell ref="C84:O84"/>
    <mergeCell ref="B90:B92"/>
    <mergeCell ref="B93:B94"/>
    <mergeCell ref="C94:O94"/>
    <mergeCell ref="C92:O92"/>
    <mergeCell ref="C90:O90"/>
    <mergeCell ref="C93:O93"/>
    <mergeCell ref="C91:O91"/>
    <mergeCell ref="B12:B18"/>
    <mergeCell ref="B19:B21"/>
    <mergeCell ref="B22:B26"/>
    <mergeCell ref="B27:B36"/>
    <mergeCell ref="B37:B48"/>
  </mergeCells>
  <hyperlinks>
    <hyperlink ref="B81:B83" location="'3.1 CHSP landscape'!A1" display="CHSP landscape" xr:uid="{6055B8C6-AF99-4FAD-B928-33875D5FE878}"/>
    <hyperlink ref="B84" location="'3.2 CHSP results'!A1" display="3.2 CHSP financials" xr:uid="{A7AE57C1-AA63-446C-AB13-8291EEF9ED7F}"/>
    <hyperlink ref="B90:B92" location="'4.1 Population drivers'!A1" display="4.1 Population drivers" xr:uid="{39685A88-9722-4E68-A45E-D9964E691BB7}"/>
    <hyperlink ref="B93:B94" location="'4.2 Projections'!A1" display="4.2 Projections" xr:uid="{434C7BFF-B611-400C-9706-BF4EFFD4E477}"/>
    <hyperlink ref="B64:B75" location="'2.3 HC results (provider type)'!A1" display="2.3 HC results (provider type)" xr:uid="{3FF54201-A3A0-4F94-AF68-D01902F92C86}"/>
    <hyperlink ref="B59:B63" location="'2.2 HC results (sector)'!A1" display="2.2 HC results (sector)" xr:uid="{E3FD50B9-EEE8-43F4-876B-6894BCF90128}"/>
    <hyperlink ref="B54:B58" location="'2.1 HC landscape'!A1" display="2.1 HC landscape" xr:uid="{7D3A7BA7-BFE4-4E6C-893F-CE9C69797FAD}"/>
    <hyperlink ref="B12:B18" location="'1.1 RC landscape'!A1" display="1.1 RC landscape" xr:uid="{144E9494-0250-46C9-B398-B2245BE89367}"/>
    <hyperlink ref="B19:B21" location="'1.2 RC capital investment'!A1" display="1.2 RC capital investment" xr:uid="{F9395432-0FEE-4322-A136-88E33BFC9641}"/>
    <hyperlink ref="B22:B26" location="'1.3 RC results (sector)'!A1" display="1.3 RC results (sector)" xr:uid="{0366F5DA-23F1-41B6-88B4-91DDEF4313E9}"/>
    <hyperlink ref="B27:B36" location="'1.4 RC results (provider type)'!A1" display="1.4 RC results (provider type)" xr:uid="{367E0F37-3F99-46B1-9F92-BE1838760752}"/>
    <hyperlink ref="B37:B48" location="'1.5 RC balance sheet'!A1" display="1.5 RC balance sheet" xr:uid="{B5C731A3-A047-4879-A031-0FDB6EAB9A9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12840-83FB-4571-8A79-AB0EF9CBADEE}">
  <sheetPr>
    <tabColor theme="6" tint="-0.499984740745262"/>
  </sheetPr>
  <dimension ref="B1:B2"/>
  <sheetViews>
    <sheetView showGridLines="0" workbookViewId="0">
      <selection activeCell="B2" sqref="B2"/>
    </sheetView>
  </sheetViews>
  <sheetFormatPr defaultColWidth="8.81640625" defaultRowHeight="14.5" x14ac:dyDescent="0.35"/>
  <cols>
    <col min="1" max="1" width="2.1796875" style="126" customWidth="1"/>
    <col min="2" max="16384" width="8.81640625" style="126"/>
  </cols>
  <sheetData>
    <row r="1" spans="2:2" ht="9.65" customHeight="1" x14ac:dyDescent="0.35"/>
    <row r="2" spans="2:2" x14ac:dyDescent="0.35">
      <c r="B2" s="632"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43AEF-6244-4EE5-A408-1AED8A65DE67}">
  <sheetPr>
    <tabColor theme="6"/>
  </sheetPr>
  <dimension ref="A1:LA85"/>
  <sheetViews>
    <sheetView showGridLines="0" zoomScaleNormal="100" workbookViewId="0">
      <selection activeCell="E3" sqref="E3"/>
    </sheetView>
  </sheetViews>
  <sheetFormatPr defaultColWidth="0" defaultRowHeight="0" customHeight="1" zeroHeight="1" x14ac:dyDescent="0.35"/>
  <cols>
    <col min="1" max="1" width="2.453125" customWidth="1"/>
    <col min="2" max="2" width="41.54296875" style="8" customWidth="1"/>
    <col min="3" max="6" width="19.54296875" style="4" customWidth="1"/>
    <col min="7" max="7" width="2.54296875" customWidth="1"/>
    <col min="8" max="8" width="19.54296875" style="4" hidden="1" customWidth="1"/>
    <col min="9" max="9" width="19.54296875" style="11" hidden="1" customWidth="1"/>
    <col min="10" max="313" width="19.54296875" hidden="1" customWidth="1"/>
    <col min="314"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H5" s="6"/>
    </row>
    <row r="6" spans="1:17" ht="25" x14ac:dyDescent="0.5">
      <c r="B6" s="9" t="s">
        <v>104</v>
      </c>
      <c r="C6" s="6"/>
      <c r="D6" s="6"/>
      <c r="E6" s="6"/>
      <c r="F6" s="6"/>
      <c r="H6" s="6"/>
    </row>
    <row r="7" spans="1:17" ht="14.5" x14ac:dyDescent="0.35">
      <c r="B7" s="1"/>
      <c r="C7" s="3"/>
      <c r="D7" s="3"/>
      <c r="E7" s="3"/>
      <c r="F7" s="3"/>
      <c r="H7" s="5"/>
      <c r="I7" s="5"/>
      <c r="J7" s="5"/>
      <c r="K7" s="5"/>
      <c r="L7" s="5"/>
    </row>
    <row r="8" spans="1:17" ht="14.5" x14ac:dyDescent="0.35">
      <c r="B8" s="1"/>
      <c r="C8" s="3"/>
      <c r="D8" s="3"/>
      <c r="E8" s="3"/>
      <c r="F8" s="3"/>
      <c r="H8" s="5"/>
    </row>
    <row r="9" spans="1:17" ht="18" x14ac:dyDescent="0.4">
      <c r="B9" s="10" t="s">
        <v>105</v>
      </c>
      <c r="C9" s="5"/>
      <c r="D9" s="5"/>
      <c r="E9" s="5"/>
      <c r="F9" s="5"/>
      <c r="H9" s="5"/>
    </row>
    <row r="10" spans="1:17" ht="14.15" customHeight="1" x14ac:dyDescent="0.4">
      <c r="B10" s="10"/>
      <c r="C10" s="5"/>
      <c r="D10" s="5"/>
      <c r="E10" s="5"/>
      <c r="F10" s="5"/>
      <c r="H10" s="5"/>
    </row>
    <row r="11" spans="1:17" s="43" customFormat="1" ht="14" x14ac:dyDescent="0.3">
      <c r="A11" s="530"/>
      <c r="B11" s="44" t="s">
        <v>106</v>
      </c>
      <c r="C11" s="380"/>
      <c r="D11" s="45"/>
      <c r="E11" s="45"/>
      <c r="F11" s="45"/>
      <c r="G11" s="530"/>
      <c r="H11" s="45"/>
      <c r="I11" s="530"/>
      <c r="J11" s="530"/>
      <c r="K11" s="45"/>
      <c r="L11" s="46"/>
      <c r="M11" s="530"/>
      <c r="N11" s="530"/>
      <c r="O11" s="530"/>
      <c r="P11" s="530"/>
      <c r="Q11" s="530"/>
    </row>
    <row r="12" spans="1:17" ht="14.5" x14ac:dyDescent="0.35">
      <c r="A12" s="20"/>
      <c r="B12" s="1"/>
      <c r="C12" s="3"/>
      <c r="D12" s="3"/>
      <c r="E12" s="3"/>
      <c r="F12" s="3"/>
      <c r="G12" s="20"/>
      <c r="H12" s="6"/>
      <c r="I12" s="25"/>
      <c r="J12" s="20"/>
      <c r="K12" s="6"/>
    </row>
    <row r="13" spans="1:17" ht="14.5" x14ac:dyDescent="0.35">
      <c r="A13" s="20"/>
      <c r="B13" s="26" t="s">
        <v>107</v>
      </c>
      <c r="C13" s="20"/>
      <c r="D13" s="20"/>
      <c r="E13" s="20"/>
      <c r="F13" s="473"/>
      <c r="G13" s="477"/>
      <c r="H13" s="3"/>
      <c r="I13" s="25"/>
      <c r="J13" s="20"/>
      <c r="K13" s="6"/>
    </row>
    <row r="14" spans="1:17" ht="6" customHeight="1" x14ac:dyDescent="0.35">
      <c r="A14" s="20"/>
      <c r="B14" s="26"/>
      <c r="C14" s="20"/>
      <c r="D14" s="20"/>
      <c r="E14" s="20"/>
      <c r="F14" s="3"/>
      <c r="G14" s="477"/>
      <c r="H14" s="3"/>
      <c r="I14" s="25"/>
      <c r="J14" s="20"/>
      <c r="K14" s="6"/>
    </row>
    <row r="15" spans="1:17" ht="14.5" x14ac:dyDescent="0.35">
      <c r="A15" s="20"/>
      <c r="B15" s="31"/>
      <c r="C15" s="32">
        <v>44377</v>
      </c>
      <c r="D15" s="32">
        <v>44742</v>
      </c>
      <c r="E15" s="32">
        <v>45107</v>
      </c>
      <c r="F15" s="33">
        <v>45473</v>
      </c>
      <c r="G15" s="477"/>
      <c r="H15" s="3"/>
      <c r="I15" s="25"/>
      <c r="J15" s="20"/>
      <c r="K15" s="6"/>
    </row>
    <row r="16" spans="1:17" ht="14.5" x14ac:dyDescent="0.35">
      <c r="A16" s="20"/>
      <c r="B16" s="327" t="s">
        <v>108</v>
      </c>
      <c r="C16" s="339">
        <v>191029</v>
      </c>
      <c r="D16" s="339">
        <v>188208</v>
      </c>
      <c r="E16" s="339">
        <v>193242</v>
      </c>
      <c r="F16" s="340">
        <v>198362</v>
      </c>
      <c r="G16" s="607"/>
      <c r="H16" s="3"/>
      <c r="I16" s="25"/>
      <c r="J16" s="20"/>
      <c r="K16" s="6"/>
    </row>
    <row r="17" spans="1:11" ht="14.5" x14ac:dyDescent="0.35">
      <c r="A17" s="20"/>
      <c r="B17" s="67" t="s">
        <v>109</v>
      </c>
      <c r="C17" s="68">
        <v>183894</v>
      </c>
      <c r="D17" s="68">
        <v>180750</v>
      </c>
      <c r="E17" s="68">
        <v>185127</v>
      </c>
      <c r="F17" s="69">
        <v>189884</v>
      </c>
      <c r="G17" s="477"/>
      <c r="H17" s="6"/>
      <c r="I17" s="25"/>
      <c r="J17" s="20"/>
      <c r="K17" s="6"/>
    </row>
    <row r="18" spans="1:11" ht="15" thickBot="1" x14ac:dyDescent="0.4">
      <c r="A18" s="20"/>
      <c r="B18" s="575" t="s">
        <v>110</v>
      </c>
      <c r="C18" s="576">
        <v>7135</v>
      </c>
      <c r="D18" s="576">
        <v>7458</v>
      </c>
      <c r="E18" s="576">
        <v>8115</v>
      </c>
      <c r="F18" s="577">
        <v>8478</v>
      </c>
      <c r="G18" s="477"/>
      <c r="H18" s="3"/>
      <c r="I18" s="25"/>
      <c r="J18" s="20"/>
      <c r="K18" s="6"/>
    </row>
    <row r="19" spans="1:11" ht="15" thickTop="1" x14ac:dyDescent="0.35">
      <c r="A19" s="20"/>
      <c r="B19" s="578" t="s">
        <v>111</v>
      </c>
      <c r="C19" s="573">
        <v>36862</v>
      </c>
      <c r="D19" s="573">
        <v>36192</v>
      </c>
      <c r="E19" s="573">
        <v>37207</v>
      </c>
      <c r="F19" s="574">
        <v>38968</v>
      </c>
      <c r="G19" s="477"/>
      <c r="H19" s="3"/>
      <c r="I19" s="25"/>
      <c r="J19" s="20"/>
      <c r="K19" s="6"/>
    </row>
    <row r="20" spans="1:11" ht="14.5" x14ac:dyDescent="0.35">
      <c r="A20" s="20"/>
      <c r="B20" s="97" t="s">
        <v>112</v>
      </c>
      <c r="C20" s="68">
        <v>2060</v>
      </c>
      <c r="D20" s="68">
        <v>2130</v>
      </c>
      <c r="E20" s="68">
        <v>2235</v>
      </c>
      <c r="F20" s="69">
        <v>2316</v>
      </c>
      <c r="G20" s="477"/>
      <c r="H20" s="3"/>
      <c r="I20" s="25"/>
      <c r="J20" s="20"/>
      <c r="K20" s="6"/>
    </row>
    <row r="21" spans="1:11" ht="14.5" x14ac:dyDescent="0.35">
      <c r="A21" s="20"/>
      <c r="B21" s="20"/>
      <c r="C21" s="20"/>
      <c r="D21" s="20"/>
      <c r="E21" s="20"/>
      <c r="F21" s="83"/>
      <c r="G21" s="477"/>
      <c r="H21" s="3"/>
      <c r="I21" s="25"/>
      <c r="J21" s="20"/>
      <c r="K21" s="6"/>
    </row>
    <row r="22" spans="1:11" ht="14.5" x14ac:dyDescent="0.35">
      <c r="A22" s="20"/>
      <c r="B22" s="70"/>
      <c r="C22" s="83"/>
      <c r="D22" s="83"/>
      <c r="E22" s="83"/>
      <c r="F22" s="83"/>
      <c r="G22" s="477"/>
      <c r="H22" s="24"/>
      <c r="I22" s="25"/>
      <c r="J22" s="20"/>
      <c r="K22" s="6"/>
    </row>
    <row r="23" spans="1:11" ht="14.5" x14ac:dyDescent="0.35">
      <c r="A23" s="20"/>
      <c r="B23" s="26" t="s">
        <v>113</v>
      </c>
      <c r="C23" s="20"/>
      <c r="D23" s="20"/>
      <c r="E23" s="473"/>
      <c r="F23" s="6"/>
      <c r="G23" s="477"/>
      <c r="H23" s="24"/>
      <c r="I23" s="25"/>
      <c r="J23" s="20"/>
      <c r="K23" s="6"/>
    </row>
    <row r="24" spans="1:11" ht="6" customHeight="1" x14ac:dyDescent="0.35">
      <c r="A24" s="20"/>
      <c r="B24" s="26"/>
      <c r="C24" s="20"/>
      <c r="D24" s="20"/>
      <c r="E24" s="20"/>
      <c r="F24" s="3"/>
      <c r="G24" s="477"/>
      <c r="H24" s="24"/>
      <c r="I24" s="25"/>
      <c r="J24" s="20"/>
      <c r="K24" s="6"/>
    </row>
    <row r="25" spans="1:11" ht="14.5" x14ac:dyDescent="0.35">
      <c r="A25" s="20"/>
      <c r="B25" s="31" t="s">
        <v>114</v>
      </c>
      <c r="C25" s="32">
        <v>44377</v>
      </c>
      <c r="D25" s="32">
        <v>44742</v>
      </c>
      <c r="E25" s="32">
        <v>45107</v>
      </c>
      <c r="F25" s="33">
        <v>45473</v>
      </c>
      <c r="G25" s="477"/>
      <c r="H25"/>
      <c r="I25"/>
    </row>
    <row r="26" spans="1:11" ht="14.5" x14ac:dyDescent="0.35">
      <c r="A26" s="20"/>
      <c r="B26" s="633" t="s">
        <v>115</v>
      </c>
      <c r="C26" s="634">
        <v>830</v>
      </c>
      <c r="D26" s="635">
        <v>805</v>
      </c>
      <c r="E26" s="635">
        <v>764</v>
      </c>
      <c r="F26" s="636">
        <v>736</v>
      </c>
      <c r="G26" s="477"/>
      <c r="H26"/>
      <c r="I26"/>
    </row>
    <row r="27" spans="1:11" ht="14.5" x14ac:dyDescent="0.35">
      <c r="A27" s="20"/>
      <c r="B27" s="299" t="s">
        <v>116</v>
      </c>
      <c r="C27" s="300">
        <v>2704</v>
      </c>
      <c r="D27" s="637">
        <v>2671</v>
      </c>
      <c r="E27" s="637">
        <v>2639</v>
      </c>
      <c r="F27" s="638">
        <v>2617</v>
      </c>
      <c r="G27" s="477"/>
      <c r="H27"/>
      <c r="I27"/>
    </row>
    <row r="28" spans="1:11" ht="14.5" x14ac:dyDescent="0.35">
      <c r="A28" s="20"/>
      <c r="B28" s="299" t="s">
        <v>117</v>
      </c>
      <c r="C28" s="300">
        <v>219105</v>
      </c>
      <c r="D28" s="637">
        <v>219965</v>
      </c>
      <c r="E28" s="637">
        <v>221467</v>
      </c>
      <c r="F28" s="638">
        <v>223691</v>
      </c>
      <c r="G28" s="477"/>
      <c r="H28"/>
      <c r="I28"/>
    </row>
    <row r="29" spans="1:11" ht="14.5" x14ac:dyDescent="0.35">
      <c r="A29" s="20"/>
      <c r="B29" s="70"/>
      <c r="C29" s="83"/>
      <c r="D29" s="83"/>
      <c r="E29" s="83"/>
      <c r="F29" s="83"/>
      <c r="G29" s="477"/>
      <c r="H29" s="24"/>
      <c r="I29" s="25"/>
      <c r="J29" s="20"/>
      <c r="K29" s="6"/>
    </row>
    <row r="30" spans="1:11" ht="14.5" x14ac:dyDescent="0.35">
      <c r="A30" s="20"/>
      <c r="B30" s="70"/>
      <c r="C30" s="83"/>
      <c r="D30" s="83"/>
      <c r="E30" s="83"/>
      <c r="F30" s="83"/>
      <c r="G30" s="477"/>
      <c r="H30" s="24"/>
      <c r="I30" s="25"/>
      <c r="J30" s="20"/>
      <c r="K30" s="6"/>
    </row>
    <row r="31" spans="1:11" ht="14.5" x14ac:dyDescent="0.35">
      <c r="A31" s="20"/>
      <c r="B31" s="26" t="s">
        <v>118</v>
      </c>
      <c r="C31" s="20"/>
      <c r="D31" s="20"/>
      <c r="E31" s="20"/>
      <c r="F31" s="3"/>
      <c r="G31" s="477"/>
      <c r="H31" s="24"/>
      <c r="I31" s="25"/>
      <c r="J31" s="20"/>
      <c r="K31" s="6"/>
    </row>
    <row r="32" spans="1:11" ht="6" customHeight="1" x14ac:dyDescent="0.35">
      <c r="A32" s="20"/>
      <c r="B32" s="26"/>
      <c r="C32" s="20"/>
      <c r="D32" s="20"/>
      <c r="E32" s="20"/>
      <c r="F32" s="3"/>
      <c r="G32" s="477"/>
      <c r="H32" s="24"/>
      <c r="I32" s="25"/>
      <c r="J32" s="20"/>
      <c r="K32" s="6"/>
    </row>
    <row r="33" spans="1:11" ht="14.5" x14ac:dyDescent="0.35">
      <c r="A33" s="20"/>
      <c r="B33" s="31"/>
      <c r="C33" s="32" t="s">
        <v>119</v>
      </c>
      <c r="D33" s="32" t="s">
        <v>120</v>
      </c>
      <c r="E33" s="32" t="s">
        <v>121</v>
      </c>
      <c r="F33" s="33" t="s">
        <v>122</v>
      </c>
      <c r="G33" s="20"/>
      <c r="H33" s="6"/>
    </row>
    <row r="34" spans="1:11" ht="14.5" x14ac:dyDescent="0.35">
      <c r="A34" s="20"/>
      <c r="B34" s="67" t="s">
        <v>123</v>
      </c>
      <c r="C34" s="115">
        <v>3.4</v>
      </c>
      <c r="D34" s="115">
        <v>3.5</v>
      </c>
      <c r="E34" s="115">
        <v>3.3</v>
      </c>
      <c r="F34" s="116">
        <v>3.2</v>
      </c>
      <c r="G34" s="20"/>
      <c r="H34" s="6"/>
    </row>
    <row r="35" spans="1:11" ht="14.5" x14ac:dyDescent="0.35">
      <c r="A35" s="20"/>
      <c r="B35" s="67" t="s">
        <v>124</v>
      </c>
      <c r="C35" s="115">
        <v>2.5</v>
      </c>
      <c r="D35" s="115">
        <v>2.5</v>
      </c>
      <c r="E35" s="115">
        <v>2.4</v>
      </c>
      <c r="F35" s="116">
        <v>2.2999999999999998</v>
      </c>
      <c r="G35" s="20"/>
      <c r="H35" s="6"/>
    </row>
    <row r="36" spans="1:11" s="12" customFormat="1" ht="14.5" x14ac:dyDescent="0.35">
      <c r="A36" s="1"/>
      <c r="B36" s="327" t="s">
        <v>125</v>
      </c>
      <c r="C36" s="474">
        <v>3</v>
      </c>
      <c r="D36" s="474">
        <v>3.1</v>
      </c>
      <c r="E36" s="474">
        <v>3</v>
      </c>
      <c r="F36" s="639">
        <v>2.8</v>
      </c>
      <c r="G36" s="1"/>
    </row>
    <row r="37" spans="1:11" ht="14.5" x14ac:dyDescent="0.35">
      <c r="A37" s="20"/>
      <c r="B37" s="70"/>
      <c r="C37" s="83"/>
      <c r="D37" s="83"/>
      <c r="E37" s="83"/>
      <c r="F37" s="83"/>
      <c r="G37" s="20"/>
      <c r="H37" s="24"/>
      <c r="I37" s="25"/>
      <c r="J37" s="20"/>
      <c r="K37" s="6"/>
    </row>
    <row r="38" spans="1:11" ht="14.5" x14ac:dyDescent="0.35">
      <c r="A38" s="20"/>
      <c r="B38" s="70"/>
      <c r="C38" s="83"/>
      <c r="D38" s="83"/>
      <c r="E38" s="83"/>
      <c r="F38" s="83"/>
      <c r="G38" s="20"/>
      <c r="H38" s="24"/>
      <c r="I38" s="467"/>
      <c r="J38" s="20"/>
      <c r="K38" s="6"/>
    </row>
    <row r="39" spans="1:11" ht="14.5" x14ac:dyDescent="0.35">
      <c r="A39" s="20"/>
      <c r="B39" s="26" t="s">
        <v>126</v>
      </c>
      <c r="C39" s="20"/>
      <c r="D39" s="20"/>
      <c r="E39" s="20"/>
      <c r="F39" s="3"/>
      <c r="G39" s="20"/>
      <c r="H39" s="24"/>
      <c r="I39" s="25"/>
      <c r="J39" s="20"/>
      <c r="K39" s="6"/>
    </row>
    <row r="40" spans="1:11" ht="6" customHeight="1" x14ac:dyDescent="0.35">
      <c r="A40" s="20"/>
      <c r="B40" s="26"/>
      <c r="C40" s="20"/>
      <c r="D40" s="20"/>
      <c r="E40" s="20"/>
      <c r="F40" s="3"/>
      <c r="G40" s="20"/>
      <c r="H40" s="24"/>
      <c r="I40" s="25"/>
      <c r="J40" s="20"/>
      <c r="K40" s="6"/>
    </row>
    <row r="41" spans="1:11" ht="14.5" x14ac:dyDescent="0.35">
      <c r="A41" s="20"/>
      <c r="B41" s="31"/>
      <c r="C41" s="32" t="s">
        <v>119</v>
      </c>
      <c r="D41" s="32" t="s">
        <v>120</v>
      </c>
      <c r="E41" s="32" t="s">
        <v>121</v>
      </c>
      <c r="F41" s="33" t="s">
        <v>122</v>
      </c>
      <c r="G41" s="20"/>
      <c r="H41"/>
      <c r="I41"/>
    </row>
    <row r="42" spans="1:11" ht="14.5" x14ac:dyDescent="0.35">
      <c r="A42" s="20"/>
      <c r="B42" s="67" t="s">
        <v>127</v>
      </c>
      <c r="C42" s="115">
        <v>28.3</v>
      </c>
      <c r="D42" s="115">
        <v>30.1</v>
      </c>
      <c r="E42" s="115">
        <v>30.3</v>
      </c>
      <c r="F42" s="116">
        <v>30.6</v>
      </c>
      <c r="G42" s="20"/>
      <c r="H42"/>
      <c r="I42"/>
    </row>
    <row r="43" spans="1:11" ht="14.5" x14ac:dyDescent="0.35">
      <c r="A43" s="20"/>
      <c r="B43" s="70"/>
      <c r="C43" s="83"/>
      <c r="D43" s="83"/>
      <c r="E43" s="83"/>
      <c r="F43" s="83"/>
      <c r="G43" s="20"/>
      <c r="H43" s="24"/>
      <c r="I43" s="25"/>
      <c r="J43" s="20"/>
      <c r="K43" s="6"/>
    </row>
    <row r="44" spans="1:11" ht="14.5" x14ac:dyDescent="0.35">
      <c r="A44" s="20"/>
      <c r="B44" s="70"/>
      <c r="C44" s="83"/>
      <c r="D44" s="6"/>
      <c r="E44" s="83"/>
      <c r="F44" s="83"/>
      <c r="G44" s="20"/>
      <c r="H44" s="24"/>
      <c r="I44" s="25"/>
      <c r="J44" s="20"/>
      <c r="K44" s="6"/>
    </row>
    <row r="45" spans="1:11" ht="14.5" x14ac:dyDescent="0.35">
      <c r="A45" s="20"/>
      <c r="B45" s="26" t="s">
        <v>128</v>
      </c>
      <c r="C45" s="20"/>
      <c r="D45" s="20"/>
      <c r="E45" s="20"/>
      <c r="F45" s="3"/>
      <c r="G45" s="20"/>
      <c r="H45" s="24"/>
      <c r="I45" s="25"/>
      <c r="J45" s="20"/>
      <c r="K45" s="6"/>
    </row>
    <row r="46" spans="1:11" ht="6" customHeight="1" x14ac:dyDescent="0.35">
      <c r="A46" s="20"/>
      <c r="B46" s="26"/>
      <c r="C46" s="20"/>
      <c r="D46" s="20"/>
      <c r="E46" s="20"/>
      <c r="F46" s="3"/>
      <c r="G46" s="20"/>
      <c r="H46" s="24"/>
      <c r="I46" s="25"/>
      <c r="J46" s="20"/>
      <c r="K46" s="6"/>
    </row>
    <row r="47" spans="1:11" ht="14.5" x14ac:dyDescent="0.35">
      <c r="A47" s="20"/>
      <c r="B47" s="31"/>
      <c r="C47" s="32" t="s">
        <v>119</v>
      </c>
      <c r="D47" s="32" t="s">
        <v>120</v>
      </c>
      <c r="E47" s="32" t="s">
        <v>121</v>
      </c>
      <c r="F47" s="33" t="s">
        <v>122</v>
      </c>
      <c r="G47" s="20"/>
      <c r="H47" s="127"/>
      <c r="I47" s="25"/>
    </row>
    <row r="48" spans="1:11" ht="14.5" x14ac:dyDescent="0.35">
      <c r="A48" s="20"/>
      <c r="B48" s="67" t="s">
        <v>129</v>
      </c>
      <c r="C48" s="99">
        <v>0.13200000000000001</v>
      </c>
      <c r="D48" s="99">
        <v>0.124</v>
      </c>
      <c r="E48" s="99">
        <v>0.13800000000000001</v>
      </c>
      <c r="F48" s="117">
        <v>0.13100000000000001</v>
      </c>
      <c r="G48" s="20"/>
      <c r="H48" s="24"/>
      <c r="I48" s="25"/>
    </row>
    <row r="49" spans="1:12" ht="14.5" x14ac:dyDescent="0.35">
      <c r="A49" s="20"/>
      <c r="B49" s="67" t="s">
        <v>130</v>
      </c>
      <c r="C49" s="99">
        <v>0.20499999999999999</v>
      </c>
      <c r="D49" s="99">
        <v>0.20100000000000001</v>
      </c>
      <c r="E49" s="99">
        <v>0.221</v>
      </c>
      <c r="F49" s="117">
        <v>0.21299999999999999</v>
      </c>
      <c r="G49" s="20"/>
      <c r="H49" s="24"/>
      <c r="I49" s="25"/>
    </row>
    <row r="50" spans="1:12" ht="14.5" x14ac:dyDescent="0.35">
      <c r="A50" s="20"/>
      <c r="B50" s="67" t="s">
        <v>131</v>
      </c>
      <c r="C50" s="99">
        <v>0.311</v>
      </c>
      <c r="D50" s="99">
        <v>0.31</v>
      </c>
      <c r="E50" s="99">
        <v>0.33100000000000002</v>
      </c>
      <c r="F50" s="117">
        <v>0.33200000000000002</v>
      </c>
      <c r="G50" s="20"/>
      <c r="H50" s="24"/>
      <c r="I50" s="25"/>
    </row>
    <row r="51" spans="1:12" ht="14.5" x14ac:dyDescent="0.35">
      <c r="A51" s="20"/>
      <c r="B51" s="70"/>
      <c r="C51" s="128"/>
      <c r="D51" s="128"/>
      <c r="E51" s="128"/>
      <c r="F51" s="128"/>
      <c r="G51" s="20"/>
      <c r="H51" s="24"/>
      <c r="I51" s="25"/>
    </row>
    <row r="52" spans="1:12" ht="14.5" x14ac:dyDescent="0.35">
      <c r="A52" s="20"/>
      <c r="B52" s="70"/>
      <c r="C52" s="128"/>
      <c r="D52" s="128"/>
      <c r="E52" s="128"/>
      <c r="F52" s="128"/>
      <c r="G52" s="20"/>
      <c r="H52" s="24"/>
      <c r="I52" s="25"/>
    </row>
    <row r="53" spans="1:12" s="43" customFormat="1" ht="14" x14ac:dyDescent="0.3">
      <c r="A53" s="530"/>
      <c r="B53" s="44" t="s">
        <v>132</v>
      </c>
      <c r="C53" s="380"/>
      <c r="D53" s="45"/>
      <c r="E53" s="45"/>
      <c r="F53" s="45"/>
      <c r="G53" s="530"/>
      <c r="H53" s="45"/>
      <c r="I53" s="530"/>
      <c r="J53" s="530"/>
      <c r="K53" s="45"/>
      <c r="L53" s="46"/>
    </row>
    <row r="54" spans="1:12" s="51" customFormat="1" ht="14" x14ac:dyDescent="0.3">
      <c r="A54" s="8"/>
      <c r="B54" s="88"/>
      <c r="C54" s="381"/>
      <c r="D54" s="52"/>
      <c r="E54" s="52"/>
      <c r="F54" s="52"/>
      <c r="G54" s="8"/>
      <c r="H54" s="52"/>
      <c r="I54" s="8"/>
      <c r="J54" s="8"/>
      <c r="K54" s="52"/>
      <c r="L54" s="53"/>
    </row>
    <row r="55" spans="1:12" ht="14.5" x14ac:dyDescent="0.35">
      <c r="A55" s="20"/>
      <c r="B55" s="160" t="s">
        <v>133</v>
      </c>
      <c r="C55" s="20"/>
      <c r="D55" s="20"/>
      <c r="E55" s="20"/>
      <c r="F55" s="204"/>
      <c r="G55" s="20"/>
      <c r="H55" s="24"/>
      <c r="I55" s="25"/>
    </row>
    <row r="56" spans="1:12" ht="6" customHeight="1" x14ac:dyDescent="0.35">
      <c r="A56" s="20"/>
      <c r="B56" s="26"/>
      <c r="C56" s="20"/>
      <c r="D56" s="20"/>
      <c r="E56" s="20"/>
      <c r="F56" s="3"/>
      <c r="G56" s="20"/>
      <c r="H56" s="24"/>
      <c r="I56" s="25"/>
      <c r="J56" s="20"/>
      <c r="K56" s="6"/>
    </row>
    <row r="57" spans="1:12" ht="14.5" x14ac:dyDescent="0.35">
      <c r="A57" s="20"/>
      <c r="B57" s="31"/>
      <c r="C57" s="32" t="s">
        <v>119</v>
      </c>
      <c r="D57" s="32" t="s">
        <v>120</v>
      </c>
      <c r="E57" s="32" t="s">
        <v>121</v>
      </c>
      <c r="F57" s="33" t="s">
        <v>122</v>
      </c>
      <c r="G57" s="20"/>
      <c r="H57" s="24"/>
      <c r="I57" s="25"/>
    </row>
    <row r="58" spans="1:12" ht="14.5" x14ac:dyDescent="0.35">
      <c r="A58" s="20"/>
      <c r="B58" s="67" t="s">
        <v>134</v>
      </c>
      <c r="C58" s="99">
        <v>0.86837543817499996</v>
      </c>
      <c r="D58" s="99">
        <v>0.86195851823299996</v>
      </c>
      <c r="E58" s="99">
        <v>0.86108025238800001</v>
      </c>
      <c r="F58" s="117">
        <v>0.88022737268630402</v>
      </c>
      <c r="G58" s="20"/>
      <c r="H58" s="24"/>
      <c r="I58" s="25"/>
    </row>
    <row r="59" spans="1:12" ht="6" customHeight="1" x14ac:dyDescent="0.35">
      <c r="A59" s="20"/>
      <c r="B59" s="26"/>
      <c r="C59" s="20"/>
      <c r="D59" s="20"/>
      <c r="E59" s="20"/>
      <c r="F59" s="3"/>
      <c r="G59" s="20"/>
      <c r="H59" s="24"/>
      <c r="I59" s="25"/>
      <c r="J59" s="20"/>
      <c r="K59" s="6"/>
    </row>
    <row r="60" spans="1:12" ht="48" customHeight="1" x14ac:dyDescent="0.35">
      <c r="A60" s="20"/>
      <c r="B60" s="742" t="s">
        <v>135</v>
      </c>
      <c r="C60" s="742"/>
      <c r="D60" s="742"/>
      <c r="E60" s="742"/>
      <c r="F60" s="742"/>
      <c r="G60" s="20"/>
      <c r="H60" s="24"/>
      <c r="I60" s="25"/>
    </row>
    <row r="61" spans="1:12" ht="14.5" x14ac:dyDescent="0.35">
      <c r="A61" s="20"/>
      <c r="B61" s="20"/>
      <c r="C61" s="20"/>
      <c r="D61" s="20"/>
      <c r="E61" s="20"/>
      <c r="F61" s="20"/>
      <c r="G61" s="20"/>
      <c r="H61" s="24"/>
      <c r="I61" s="25"/>
    </row>
    <row r="62" spans="1:12" ht="14.5" x14ac:dyDescent="0.35">
      <c r="A62" s="20"/>
      <c r="B62" s="70"/>
      <c r="C62" s="640"/>
      <c r="D62" s="640"/>
      <c r="E62" s="640"/>
      <c r="F62" s="640"/>
      <c r="G62" s="20"/>
      <c r="H62" s="24"/>
      <c r="I62" s="25"/>
    </row>
    <row r="63" spans="1:12" s="43" customFormat="1" ht="14" x14ac:dyDescent="0.3">
      <c r="A63" s="530"/>
      <c r="B63" s="44" t="s">
        <v>136</v>
      </c>
      <c r="C63" s="380"/>
      <c r="D63" s="45"/>
      <c r="E63" s="45"/>
      <c r="F63" s="45"/>
      <c r="G63" s="530"/>
      <c r="H63" s="45"/>
      <c r="I63" s="530"/>
      <c r="J63" s="530"/>
      <c r="K63" s="45"/>
      <c r="L63" s="46"/>
    </row>
    <row r="64" spans="1:12" ht="14.5" x14ac:dyDescent="0.35">
      <c r="A64" s="20"/>
      <c r="B64" s="70"/>
      <c r="C64" s="128"/>
      <c r="D64" s="128"/>
      <c r="E64" s="128"/>
      <c r="F64" s="128"/>
      <c r="G64" s="128"/>
      <c r="H64" s="24"/>
      <c r="I64" s="25"/>
    </row>
    <row r="65" spans="1:11" ht="14.5" x14ac:dyDescent="0.35">
      <c r="A65" s="20"/>
      <c r="B65" s="160" t="s">
        <v>137</v>
      </c>
      <c r="C65" s="20"/>
      <c r="D65" s="544"/>
      <c r="E65" s="6"/>
      <c r="F65" s="204"/>
      <c r="G65" s="20"/>
      <c r="H65" s="24"/>
      <c r="I65" s="25"/>
    </row>
    <row r="66" spans="1:11" ht="6" customHeight="1" x14ac:dyDescent="0.35">
      <c r="A66" s="20"/>
      <c r="B66" s="26"/>
      <c r="C66" s="20"/>
      <c r="D66" s="20"/>
      <c r="E66" s="20"/>
      <c r="F66" s="3"/>
      <c r="G66" s="20"/>
      <c r="H66" s="24"/>
      <c r="I66" s="25"/>
      <c r="J66" s="20"/>
      <c r="K66" s="6"/>
    </row>
    <row r="67" spans="1:11" ht="14.5" x14ac:dyDescent="0.35">
      <c r="A67" s="20"/>
      <c r="B67" s="31"/>
      <c r="C67" s="32" t="s">
        <v>119</v>
      </c>
      <c r="D67" s="32" t="s">
        <v>120</v>
      </c>
      <c r="E67" s="32" t="s">
        <v>121</v>
      </c>
      <c r="F67" s="33" t="s">
        <v>122</v>
      </c>
      <c r="G67" s="20"/>
      <c r="H67" s="24"/>
      <c r="I67" s="25"/>
    </row>
    <row r="68" spans="1:11" ht="14.5" x14ac:dyDescent="0.35">
      <c r="A68" s="20"/>
      <c r="B68" s="67" t="s">
        <v>138</v>
      </c>
      <c r="C68" s="115" t="s">
        <v>139</v>
      </c>
      <c r="D68" s="433">
        <v>33.03</v>
      </c>
      <c r="E68" s="517">
        <v>34.450000000000003</v>
      </c>
      <c r="F68" s="518">
        <v>39.450000000000003</v>
      </c>
      <c r="G68" s="20"/>
      <c r="H68" s="24"/>
      <c r="I68" s="25"/>
    </row>
    <row r="69" spans="1:11" ht="14.5" x14ac:dyDescent="0.35">
      <c r="A69" s="20"/>
      <c r="B69" s="67" t="s">
        <v>140</v>
      </c>
      <c r="C69" s="115" t="s">
        <v>139</v>
      </c>
      <c r="D69" s="433">
        <v>16.079999999999998</v>
      </c>
      <c r="E69" s="517">
        <v>14.58</v>
      </c>
      <c r="F69" s="518">
        <v>13.99</v>
      </c>
      <c r="G69" s="20"/>
      <c r="H69" s="24"/>
      <c r="I69" s="25"/>
    </row>
    <row r="70" spans="1:11" ht="14.5" x14ac:dyDescent="0.35">
      <c r="A70" s="20"/>
      <c r="B70" s="67" t="s">
        <v>141</v>
      </c>
      <c r="C70" s="115" t="s">
        <v>139</v>
      </c>
      <c r="D70" s="433">
        <v>139.01</v>
      </c>
      <c r="E70" s="517">
        <v>139.59</v>
      </c>
      <c r="F70" s="518">
        <v>149.97</v>
      </c>
      <c r="G70" s="20"/>
      <c r="H70" s="24"/>
      <c r="I70" s="25"/>
    </row>
    <row r="71" spans="1:11" ht="14.5" x14ac:dyDescent="0.35">
      <c r="A71" s="20"/>
      <c r="B71" s="327" t="s">
        <v>142</v>
      </c>
      <c r="C71" s="474" t="s">
        <v>139</v>
      </c>
      <c r="D71" s="435">
        <v>188.12</v>
      </c>
      <c r="E71" s="515">
        <v>188.62</v>
      </c>
      <c r="F71" s="516">
        <v>203.41</v>
      </c>
      <c r="G71" s="20"/>
      <c r="H71" s="24"/>
      <c r="I71" s="25"/>
    </row>
    <row r="72" spans="1:11" ht="6" customHeight="1" x14ac:dyDescent="0.35">
      <c r="A72" s="20"/>
      <c r="B72" s="26"/>
      <c r="C72" s="20"/>
      <c r="D72" s="20"/>
      <c r="E72" s="20"/>
      <c r="F72" s="204"/>
      <c r="G72" s="20"/>
      <c r="H72" s="24"/>
      <c r="I72" s="25"/>
      <c r="J72" s="20"/>
      <c r="K72" s="6"/>
    </row>
    <row r="73" spans="1:11" ht="37.5" customHeight="1" x14ac:dyDescent="0.35">
      <c r="A73" s="20"/>
      <c r="B73" s="741" t="s">
        <v>143</v>
      </c>
      <c r="C73" s="741"/>
      <c r="D73" s="741"/>
      <c r="E73" s="741"/>
      <c r="F73" s="741"/>
      <c r="G73" s="20"/>
      <c r="H73" s="24"/>
      <c r="I73" s="25"/>
    </row>
    <row r="74" spans="1:11" ht="14.5" x14ac:dyDescent="0.35">
      <c r="A74" s="20"/>
      <c r="B74" s="185"/>
      <c r="C74" s="128"/>
      <c r="D74" s="128"/>
      <c r="E74" s="203"/>
      <c r="F74" s="128"/>
      <c r="G74" s="20"/>
      <c r="H74" s="24"/>
      <c r="I74" s="25"/>
    </row>
    <row r="75" spans="1:11" ht="14.5" x14ac:dyDescent="0.35">
      <c r="A75" s="20"/>
      <c r="B75" s="70"/>
      <c r="C75" s="83"/>
      <c r="D75" s="83"/>
      <c r="E75" s="83"/>
      <c r="F75" s="83"/>
      <c r="G75" s="20"/>
      <c r="H75" s="24"/>
      <c r="I75" s="25"/>
      <c r="J75" s="20"/>
      <c r="K75" s="6"/>
    </row>
    <row r="76" spans="1:11" ht="14.5" hidden="1" x14ac:dyDescent="0.35">
      <c r="A76" s="20"/>
      <c r="B76" s="70"/>
      <c r="C76" s="83"/>
      <c r="D76" s="83"/>
      <c r="E76" s="83"/>
      <c r="F76" s="83"/>
      <c r="G76" s="20"/>
      <c r="H76" s="24"/>
      <c r="I76" s="25"/>
      <c r="J76" s="20"/>
      <c r="K76" s="6"/>
    </row>
    <row r="77" spans="1:11" ht="14.5" hidden="1" x14ac:dyDescent="0.35">
      <c r="A77" s="20"/>
      <c r="B77" s="70"/>
      <c r="C77" s="83"/>
      <c r="D77" s="83"/>
      <c r="E77" s="83"/>
      <c r="F77" s="83"/>
      <c r="G77" s="20"/>
      <c r="H77" s="24"/>
      <c r="I77" s="25"/>
      <c r="J77" s="20"/>
      <c r="K77" s="6"/>
    </row>
    <row r="78" spans="1:11" ht="14.5" hidden="1" x14ac:dyDescent="0.35">
      <c r="A78" s="20"/>
      <c r="B78" s="70"/>
      <c r="C78" s="83"/>
      <c r="D78" s="83"/>
      <c r="E78" s="83"/>
      <c r="F78" s="83"/>
      <c r="G78" s="20"/>
      <c r="H78" s="24"/>
      <c r="I78" s="25"/>
      <c r="J78" s="20"/>
      <c r="K78" s="6"/>
    </row>
    <row r="79" spans="1:11" ht="14.5" hidden="1" x14ac:dyDescent="0.35">
      <c r="A79" s="20"/>
      <c r="B79" s="70"/>
      <c r="C79" s="83"/>
      <c r="D79" s="83"/>
      <c r="E79" s="83"/>
      <c r="F79" s="83"/>
      <c r="G79" s="20"/>
      <c r="H79" s="24"/>
      <c r="I79" s="25"/>
      <c r="J79" s="20"/>
      <c r="K79" s="6"/>
    </row>
    <row r="80" spans="1:11" ht="14.5" hidden="1" x14ac:dyDescent="0.35">
      <c r="A80" s="20"/>
      <c r="B80" s="70"/>
      <c r="C80" s="83"/>
      <c r="D80" s="83"/>
      <c r="E80" s="83"/>
      <c r="F80" s="83"/>
      <c r="G80" s="20"/>
      <c r="H80" s="24"/>
      <c r="I80" s="25"/>
      <c r="J80" s="20"/>
      <c r="K80" s="6"/>
    </row>
    <row r="81" spans="1:11" ht="14.5" hidden="1" x14ac:dyDescent="0.35">
      <c r="A81" s="20"/>
      <c r="B81" s="70"/>
      <c r="C81" s="83"/>
      <c r="D81" s="83"/>
      <c r="E81" s="83"/>
      <c r="F81" s="83"/>
      <c r="G81" s="20"/>
      <c r="H81" s="24"/>
      <c r="I81" s="25"/>
      <c r="J81" s="20"/>
      <c r="K81" s="6"/>
    </row>
    <row r="82" spans="1:11" ht="14.5" hidden="1" x14ac:dyDescent="0.35">
      <c r="A82" s="20"/>
      <c r="B82" s="70"/>
      <c r="C82" s="83"/>
      <c r="D82" s="83"/>
      <c r="E82" s="83"/>
      <c r="F82" s="83"/>
      <c r="G82" s="20"/>
      <c r="H82" s="24"/>
      <c r="I82" s="25"/>
      <c r="J82" s="20"/>
      <c r="K82" s="6"/>
    </row>
    <row r="83" spans="1:11" ht="14.5" hidden="1" x14ac:dyDescent="0.35">
      <c r="A83" s="20"/>
      <c r="B83" s="70"/>
      <c r="C83" s="83"/>
      <c r="D83" s="83"/>
      <c r="E83" s="83"/>
      <c r="F83" s="83"/>
      <c r="G83" s="20"/>
      <c r="H83" s="24"/>
      <c r="I83" s="25"/>
      <c r="J83" s="20"/>
      <c r="K83" s="6"/>
    </row>
    <row r="84" spans="1:11" ht="14.5" hidden="1" x14ac:dyDescent="0.35">
      <c r="A84" s="20"/>
      <c r="B84" s="70"/>
      <c r="C84" s="83"/>
      <c r="D84" s="83"/>
      <c r="E84" s="83"/>
      <c r="F84" s="83"/>
      <c r="G84" s="20"/>
      <c r="H84" s="24"/>
      <c r="I84" s="25"/>
      <c r="J84" s="20"/>
      <c r="K84" s="6"/>
    </row>
    <row r="85" spans="1:11" ht="14.5" hidden="1" x14ac:dyDescent="0.35">
      <c r="A85" s="20"/>
      <c r="B85" s="70"/>
      <c r="C85" s="83"/>
      <c r="D85" s="83"/>
      <c r="E85" s="83"/>
      <c r="F85" s="83"/>
      <c r="G85" s="20"/>
      <c r="H85" s="24"/>
      <c r="I85" s="25"/>
      <c r="J85" s="20"/>
      <c r="K85" s="6"/>
    </row>
  </sheetData>
  <mergeCells count="2">
    <mergeCell ref="B73:F73"/>
    <mergeCell ref="B60:F60"/>
  </mergeCells>
  <phoneticPr fontId="51" type="noConversion"/>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0300E-2EFF-4D6D-98A5-72CB1FD77AE8}">
  <sheetPr>
    <tabColor theme="6"/>
  </sheetPr>
  <dimension ref="A1:G47"/>
  <sheetViews>
    <sheetView showGridLines="0" topLeftCell="A2" zoomScaleNormal="100" workbookViewId="0">
      <selection activeCell="E3" sqref="E3"/>
    </sheetView>
  </sheetViews>
  <sheetFormatPr defaultColWidth="0" defaultRowHeight="0" customHeight="1" zeroHeight="1" x14ac:dyDescent="0.35"/>
  <cols>
    <col min="1" max="1" width="2.453125" customWidth="1"/>
    <col min="2" max="2" width="41.54296875" style="8" customWidth="1"/>
    <col min="3" max="6" width="19.54296875" style="4" customWidth="1"/>
    <col min="7" max="7" width="2.7265625" customWidth="1"/>
    <col min="8" max="16384" width="8.453125" hidden="1"/>
  </cols>
  <sheetData>
    <row r="1" spans="1:7" ht="21" customHeight="1" x14ac:dyDescent="0.35">
      <c r="A1" s="58"/>
      <c r="B1" s="58"/>
      <c r="C1" s="58"/>
      <c r="D1" s="58"/>
      <c r="E1" s="58"/>
      <c r="F1" s="58"/>
      <c r="G1" s="58"/>
    </row>
    <row r="2" spans="1:7" ht="21" customHeight="1" x14ac:dyDescent="0.35">
      <c r="A2" s="58"/>
      <c r="B2" s="58"/>
      <c r="C2" s="58"/>
      <c r="D2" s="58"/>
      <c r="E2" s="58"/>
      <c r="F2" s="58"/>
      <c r="G2" s="58"/>
    </row>
    <row r="3" spans="1:7" ht="21" customHeight="1" x14ac:dyDescent="0.35">
      <c r="A3" s="58"/>
      <c r="B3" s="58"/>
      <c r="C3" s="58"/>
      <c r="D3" s="58"/>
      <c r="E3" s="58"/>
      <c r="F3" s="58"/>
      <c r="G3" s="58"/>
    </row>
    <row r="4" spans="1:7" ht="36" customHeight="1" x14ac:dyDescent="0.35">
      <c r="A4" s="58"/>
      <c r="B4" s="58"/>
      <c r="C4" s="58"/>
      <c r="D4" s="58"/>
      <c r="E4" s="58"/>
      <c r="F4" s="58"/>
      <c r="G4" s="58"/>
    </row>
    <row r="5" spans="1:7" ht="32.5" x14ac:dyDescent="0.65">
      <c r="B5" s="2" t="s">
        <v>0</v>
      </c>
      <c r="C5" s="6"/>
      <c r="D5" s="6"/>
      <c r="E5" s="6"/>
      <c r="F5" s="6"/>
    </row>
    <row r="6" spans="1:7" ht="25" x14ac:dyDescent="0.5">
      <c r="B6" s="9" t="s">
        <v>104</v>
      </c>
      <c r="C6" s="6"/>
      <c r="D6" s="6"/>
      <c r="E6" s="6"/>
      <c r="F6" s="6"/>
    </row>
    <row r="7" spans="1:7" ht="14.5" x14ac:dyDescent="0.35">
      <c r="B7" s="1"/>
      <c r="C7" s="3"/>
      <c r="D7" s="3"/>
      <c r="E7" s="3"/>
      <c r="F7" s="3"/>
    </row>
    <row r="8" spans="1:7" ht="14.5" x14ac:dyDescent="0.35">
      <c r="B8" s="1"/>
      <c r="C8" s="3"/>
      <c r="D8" s="3"/>
      <c r="E8" s="3"/>
      <c r="F8" s="3"/>
    </row>
    <row r="9" spans="1:7" ht="18" x14ac:dyDescent="0.4">
      <c r="B9" s="10" t="s">
        <v>144</v>
      </c>
      <c r="C9" s="5"/>
      <c r="D9" s="5"/>
      <c r="E9" s="5"/>
      <c r="F9" s="425"/>
    </row>
    <row r="10" spans="1:7" ht="14.5" x14ac:dyDescent="0.35">
      <c r="A10" s="20"/>
      <c r="B10" s="70"/>
      <c r="C10" s="83"/>
      <c r="D10" s="83"/>
      <c r="E10" s="83"/>
      <c r="F10" s="83"/>
      <c r="G10" s="20"/>
    </row>
    <row r="11" spans="1:7" ht="15" customHeight="1" x14ac:dyDescent="0.35">
      <c r="A11" s="20"/>
      <c r="B11" s="26" t="s">
        <v>145</v>
      </c>
      <c r="C11" s="20"/>
      <c r="D11" s="20"/>
      <c r="E11" s="20"/>
      <c r="F11" s="204"/>
      <c r="G11" s="20"/>
    </row>
    <row r="12" spans="1:7" ht="6" customHeight="1" x14ac:dyDescent="0.35">
      <c r="A12" s="20"/>
      <c r="B12" s="26"/>
      <c r="C12" s="20"/>
      <c r="D12" s="20"/>
      <c r="E12" s="20"/>
      <c r="F12" s="204"/>
      <c r="G12" s="20"/>
    </row>
    <row r="13" spans="1:7" ht="14.5" x14ac:dyDescent="0.35">
      <c r="A13" s="20"/>
      <c r="B13" s="31"/>
      <c r="C13" s="32" t="s">
        <v>119</v>
      </c>
      <c r="D13" s="32" t="s">
        <v>120</v>
      </c>
      <c r="E13" s="32" t="s">
        <v>121</v>
      </c>
      <c r="F13" s="33" t="s">
        <v>122</v>
      </c>
      <c r="G13" s="20"/>
    </row>
    <row r="14" spans="1:7" ht="14.5" x14ac:dyDescent="0.35">
      <c r="A14" s="20"/>
      <c r="B14" s="67" t="s">
        <v>146</v>
      </c>
      <c r="C14" s="90">
        <v>2555.6206820000002</v>
      </c>
      <c r="D14" s="90">
        <v>2119.6007370000002</v>
      </c>
      <c r="E14" s="90">
        <v>2267.709785</v>
      </c>
      <c r="F14" s="91">
        <v>2618.8950709999999</v>
      </c>
      <c r="G14" s="20"/>
    </row>
    <row r="15" spans="1:7" ht="14.5" x14ac:dyDescent="0.35">
      <c r="A15" s="20"/>
      <c r="B15" s="67" t="s">
        <v>147</v>
      </c>
      <c r="C15" s="90">
        <v>1231.105589</v>
      </c>
      <c r="D15" s="90">
        <v>1053.051743</v>
      </c>
      <c r="E15" s="90">
        <v>668.28416300000004</v>
      </c>
      <c r="F15" s="91">
        <v>658.00928899999997</v>
      </c>
      <c r="G15" s="20"/>
    </row>
    <row r="16" spans="1:7" ht="14.5" x14ac:dyDescent="0.35">
      <c r="A16" s="20"/>
      <c r="B16" s="67" t="s">
        <v>148</v>
      </c>
      <c r="C16" s="90">
        <v>897.95215299999995</v>
      </c>
      <c r="D16" s="90">
        <v>645.48862999999994</v>
      </c>
      <c r="E16" s="90">
        <v>667.53779699999996</v>
      </c>
      <c r="F16" s="91">
        <v>950.37336600000003</v>
      </c>
      <c r="G16" s="20"/>
    </row>
    <row r="17" spans="1:7" ht="14.5" x14ac:dyDescent="0.35">
      <c r="A17" s="20"/>
      <c r="B17" s="327" t="s">
        <v>149</v>
      </c>
      <c r="C17" s="328">
        <v>4684.6784240000006</v>
      </c>
      <c r="D17" s="328">
        <v>3818.14111</v>
      </c>
      <c r="E17" s="328">
        <v>3603.5317450000002</v>
      </c>
      <c r="F17" s="329">
        <v>4227.2777260000003</v>
      </c>
      <c r="G17" s="20"/>
    </row>
    <row r="18" spans="1:7" ht="14.5" x14ac:dyDescent="0.35">
      <c r="A18" s="20"/>
      <c r="B18" s="26"/>
      <c r="C18" s="207"/>
      <c r="D18" s="207"/>
      <c r="E18" s="207"/>
      <c r="F18" s="207"/>
      <c r="G18" s="20"/>
    </row>
    <row r="19" spans="1:7" ht="14.5" x14ac:dyDescent="0.35">
      <c r="A19" s="20"/>
      <c r="B19" s="70"/>
      <c r="C19" s="83"/>
      <c r="D19" s="83"/>
      <c r="E19" s="83"/>
      <c r="F19" s="83"/>
      <c r="G19" s="20"/>
    </row>
    <row r="20" spans="1:7" ht="14.5" x14ac:dyDescent="0.35">
      <c r="A20" s="20"/>
      <c r="B20" s="26" t="s">
        <v>150</v>
      </c>
      <c r="C20" s="20"/>
      <c r="D20" s="20"/>
      <c r="E20" s="20"/>
      <c r="F20" s="204"/>
      <c r="G20" s="20"/>
    </row>
    <row r="21" spans="1:7" ht="6" customHeight="1" x14ac:dyDescent="0.35">
      <c r="A21" s="20"/>
      <c r="B21" s="26"/>
      <c r="C21" s="20"/>
      <c r="D21" s="20"/>
      <c r="E21" s="20"/>
      <c r="F21" s="204"/>
      <c r="G21" s="20"/>
    </row>
    <row r="22" spans="1:7" ht="14.5" x14ac:dyDescent="0.35">
      <c r="A22" s="20"/>
      <c r="B22" s="31"/>
      <c r="C22" s="32" t="s">
        <v>119</v>
      </c>
      <c r="D22" s="32" t="s">
        <v>120</v>
      </c>
      <c r="E22" s="32" t="s">
        <v>121</v>
      </c>
      <c r="F22" s="33" t="s">
        <v>122</v>
      </c>
      <c r="G22" s="20"/>
    </row>
    <row r="23" spans="1:7" ht="14.5" x14ac:dyDescent="0.35">
      <c r="A23" s="20"/>
      <c r="B23" s="67" t="s">
        <v>151</v>
      </c>
      <c r="C23" s="205">
        <v>75</v>
      </c>
      <c r="D23" s="205">
        <v>84</v>
      </c>
      <c r="E23" s="205">
        <v>63</v>
      </c>
      <c r="F23" s="206">
        <v>66</v>
      </c>
      <c r="G23" s="20"/>
    </row>
    <row r="24" spans="1:7" ht="14.5" x14ac:dyDescent="0.35">
      <c r="A24" s="20"/>
      <c r="B24" s="67" t="s">
        <v>152</v>
      </c>
      <c r="C24" s="205">
        <v>69</v>
      </c>
      <c r="D24" s="205">
        <v>45</v>
      </c>
      <c r="E24" s="205">
        <v>62</v>
      </c>
      <c r="F24" s="206">
        <v>60</v>
      </c>
      <c r="G24" s="20"/>
    </row>
    <row r="25" spans="1:7" ht="14.5" x14ac:dyDescent="0.35">
      <c r="A25" s="20"/>
      <c r="B25" s="67" t="s">
        <v>153</v>
      </c>
      <c r="C25" s="205">
        <v>52</v>
      </c>
      <c r="D25" s="205">
        <v>51</v>
      </c>
      <c r="E25" s="205">
        <v>50</v>
      </c>
      <c r="F25" s="206">
        <v>65</v>
      </c>
      <c r="G25" s="20"/>
    </row>
    <row r="26" spans="1:7" ht="14.5" x14ac:dyDescent="0.35">
      <c r="A26" s="20"/>
      <c r="B26" s="67" t="s">
        <v>154</v>
      </c>
      <c r="C26" s="205">
        <v>28</v>
      </c>
      <c r="D26" s="205">
        <v>25</v>
      </c>
      <c r="E26" s="205">
        <v>28</v>
      </c>
      <c r="F26" s="206">
        <v>17</v>
      </c>
      <c r="G26" s="20"/>
    </row>
    <row r="27" spans="1:7" ht="14.5" x14ac:dyDescent="0.35">
      <c r="A27" s="20"/>
      <c r="B27" s="67" t="s">
        <v>155</v>
      </c>
      <c r="C27" s="205">
        <v>33</v>
      </c>
      <c r="D27" s="205">
        <v>26</v>
      </c>
      <c r="E27" s="205">
        <v>21</v>
      </c>
      <c r="F27" s="206">
        <v>24</v>
      </c>
      <c r="G27" s="20"/>
    </row>
    <row r="28" spans="1:7" ht="14.5" x14ac:dyDescent="0.35">
      <c r="A28" s="20"/>
      <c r="B28" s="327" t="s">
        <v>125</v>
      </c>
      <c r="C28" s="641">
        <v>257</v>
      </c>
      <c r="D28" s="641">
        <v>231</v>
      </c>
      <c r="E28" s="641">
        <v>224</v>
      </c>
      <c r="F28" s="330">
        <v>232</v>
      </c>
      <c r="G28" s="20"/>
    </row>
    <row r="29" spans="1:7" ht="14.5" x14ac:dyDescent="0.35">
      <c r="A29" s="20"/>
      <c r="B29" s="70"/>
      <c r="C29" s="128"/>
      <c r="D29" s="128"/>
      <c r="E29" s="128"/>
      <c r="F29" s="128"/>
      <c r="G29" s="20"/>
    </row>
    <row r="30" spans="1:7" ht="14.5" x14ac:dyDescent="0.35">
      <c r="A30" s="20"/>
      <c r="B30" s="70"/>
      <c r="C30" s="128"/>
      <c r="D30" s="128"/>
      <c r="E30" s="128"/>
      <c r="F30" s="128"/>
      <c r="G30" s="20"/>
    </row>
    <row r="31" spans="1:7" ht="14.5" x14ac:dyDescent="0.35">
      <c r="A31" s="20"/>
      <c r="B31" s="26" t="s">
        <v>156</v>
      </c>
      <c r="C31" s="128"/>
      <c r="D31" s="128"/>
      <c r="E31" s="128"/>
      <c r="F31" s="128"/>
      <c r="G31" s="20"/>
    </row>
    <row r="32" spans="1:7" ht="6" customHeight="1" x14ac:dyDescent="0.35">
      <c r="A32" s="20"/>
      <c r="B32" s="26"/>
      <c r="C32" s="20"/>
      <c r="D32" s="20"/>
      <c r="E32" s="20"/>
      <c r="F32" s="204"/>
      <c r="G32" s="20"/>
    </row>
    <row r="33" spans="1:7" ht="14.5" x14ac:dyDescent="0.35">
      <c r="A33" s="20"/>
      <c r="B33" s="31"/>
      <c r="C33" s="32" t="s">
        <v>119</v>
      </c>
      <c r="D33" s="32" t="s">
        <v>120</v>
      </c>
      <c r="E33" s="32" t="s">
        <v>121</v>
      </c>
      <c r="F33" s="33" t="s">
        <v>122</v>
      </c>
      <c r="G33" s="20"/>
    </row>
    <row r="34" spans="1:7" ht="14.5" x14ac:dyDescent="0.35">
      <c r="A34" s="20"/>
      <c r="B34" s="67" t="s">
        <v>157</v>
      </c>
      <c r="C34" s="99">
        <v>7.2689511941848393E-3</v>
      </c>
      <c r="D34" s="99">
        <v>4.9427679500520291E-3</v>
      </c>
      <c r="E34" s="99">
        <v>3.7234042553191491E-3</v>
      </c>
      <c r="F34" s="117">
        <v>3.1746031746031698E-3</v>
      </c>
      <c r="G34" s="20"/>
    </row>
    <row r="35" spans="1:7" ht="14.5" x14ac:dyDescent="0.35">
      <c r="A35" s="20"/>
      <c r="B35" s="67" t="s">
        <v>158</v>
      </c>
      <c r="C35" s="99">
        <v>3.47871235721703E-2</v>
      </c>
      <c r="D35" s="99">
        <v>2.7315296566077004E-2</v>
      </c>
      <c r="E35" s="99">
        <v>1.9148936170212766E-2</v>
      </c>
      <c r="F35" s="117">
        <v>2.3280423280423301E-2</v>
      </c>
      <c r="G35" s="20"/>
    </row>
    <row r="36" spans="1:7" ht="14.5" x14ac:dyDescent="0.35">
      <c r="A36" s="20"/>
      <c r="B36" s="70"/>
      <c r="C36" s="128"/>
      <c r="D36" s="128"/>
      <c r="E36" s="128"/>
      <c r="F36" s="128"/>
      <c r="G36" s="20"/>
    </row>
    <row r="37" spans="1:7" ht="14.5" x14ac:dyDescent="0.35">
      <c r="A37" s="20"/>
      <c r="B37" s="70"/>
      <c r="C37" s="83"/>
      <c r="D37" s="83"/>
      <c r="E37" s="83"/>
      <c r="F37" s="83"/>
      <c r="G37" s="20"/>
    </row>
    <row r="38" spans="1:7" ht="14.5" hidden="1" x14ac:dyDescent="0.35">
      <c r="A38" s="20"/>
      <c r="B38" s="70"/>
      <c r="C38" s="83"/>
      <c r="D38" s="83"/>
      <c r="E38" s="83"/>
      <c r="F38" s="83"/>
      <c r="G38" s="20"/>
    </row>
    <row r="39" spans="1:7" ht="14.5" hidden="1" x14ac:dyDescent="0.35">
      <c r="A39" s="20"/>
      <c r="B39" s="70"/>
      <c r="C39" s="83"/>
      <c r="D39" s="83"/>
      <c r="E39" s="83"/>
      <c r="F39" s="83"/>
      <c r="G39" s="20"/>
    </row>
    <row r="40" spans="1:7" ht="14.5" hidden="1" x14ac:dyDescent="0.35">
      <c r="A40" s="20"/>
      <c r="B40" s="70"/>
      <c r="C40" s="83"/>
      <c r="D40" s="83"/>
      <c r="E40" s="83"/>
      <c r="F40" s="83"/>
      <c r="G40" s="20"/>
    </row>
    <row r="41" spans="1:7" ht="14.5" hidden="1" x14ac:dyDescent="0.35">
      <c r="A41" s="20"/>
      <c r="B41" s="70"/>
      <c r="C41" s="83"/>
      <c r="D41" s="83"/>
      <c r="E41" s="83"/>
      <c r="F41" s="83"/>
      <c r="G41" s="20"/>
    </row>
    <row r="42" spans="1:7" ht="14.5" hidden="1" x14ac:dyDescent="0.35">
      <c r="A42" s="20"/>
      <c r="B42" s="70"/>
      <c r="C42" s="83"/>
      <c r="D42" s="83"/>
      <c r="E42" s="83"/>
      <c r="F42" s="83"/>
      <c r="G42" s="20"/>
    </row>
    <row r="43" spans="1:7" ht="14.5" hidden="1" x14ac:dyDescent="0.35">
      <c r="A43" s="20"/>
      <c r="B43" s="70"/>
      <c r="C43" s="83"/>
      <c r="D43" s="83"/>
      <c r="E43" s="83"/>
      <c r="F43" s="83"/>
      <c r="G43" s="20"/>
    </row>
    <row r="44" spans="1:7" ht="14.5" hidden="1" x14ac:dyDescent="0.35">
      <c r="A44" s="20"/>
      <c r="B44" s="70"/>
      <c r="C44" s="83"/>
      <c r="D44" s="83"/>
      <c r="E44" s="83"/>
      <c r="F44" s="83"/>
      <c r="G44" s="20"/>
    </row>
    <row r="45" spans="1:7" ht="14.5" hidden="1" x14ac:dyDescent="0.35">
      <c r="A45" s="20"/>
      <c r="B45" s="70"/>
      <c r="C45" s="83"/>
      <c r="D45" s="83"/>
      <c r="E45" s="83"/>
      <c r="F45" s="83"/>
      <c r="G45" s="20"/>
    </row>
    <row r="46" spans="1:7" ht="14.5" hidden="1" x14ac:dyDescent="0.35">
      <c r="A46" s="20"/>
      <c r="B46" s="70"/>
      <c r="C46" s="83"/>
      <c r="D46" s="83"/>
      <c r="E46" s="83"/>
      <c r="F46" s="83"/>
      <c r="G46" s="20"/>
    </row>
    <row r="47" spans="1:7" ht="14.5" hidden="1" x14ac:dyDescent="0.35">
      <c r="A47" s="20"/>
      <c r="B47" s="70"/>
      <c r="C47" s="83"/>
      <c r="D47" s="83"/>
      <c r="E47" s="83"/>
      <c r="F47" s="83"/>
      <c r="G47" s="20"/>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0E708-6208-4E69-8FFE-C356AD335B98}">
  <sheetPr>
    <tabColor theme="6"/>
  </sheetPr>
  <dimension ref="A1:Q371"/>
  <sheetViews>
    <sheetView showGridLines="0" zoomScaleNormal="100" workbookViewId="0">
      <selection activeCell="E4" sqref="E4"/>
    </sheetView>
  </sheetViews>
  <sheetFormatPr defaultColWidth="0" defaultRowHeight="0" customHeight="1" zeroHeight="1" x14ac:dyDescent="0.35"/>
  <cols>
    <col min="1" max="1" width="2.453125" customWidth="1"/>
    <col min="2" max="2" width="46.81640625" style="8" customWidth="1"/>
    <col min="3" max="6" width="19.54296875" style="4" customWidth="1"/>
    <col min="7" max="7" width="2.54296875" style="425" customWidth="1"/>
    <col min="8" max="8" width="19.54296875" style="4" hidden="1" customWidth="1"/>
    <col min="9" max="9" width="19.54296875" style="11" hidden="1" customWidth="1"/>
    <col min="10" max="17" width="19.54296875" hidden="1" customWidth="1"/>
    <col min="18" max="16384" width="8.453125" hidden="1"/>
  </cols>
  <sheetData>
    <row r="1" spans="1:17" ht="21" customHeight="1" x14ac:dyDescent="0.35">
      <c r="A1" s="58"/>
      <c r="B1" s="58"/>
      <c r="C1" s="58"/>
      <c r="D1" s="58"/>
      <c r="E1" s="58"/>
      <c r="F1" s="58"/>
      <c r="G1" s="535"/>
      <c r="H1" s="58"/>
      <c r="I1" s="58"/>
      <c r="J1" s="58"/>
      <c r="K1" s="58"/>
      <c r="L1" s="58"/>
      <c r="M1" s="58"/>
      <c r="N1" s="58"/>
      <c r="O1" s="58"/>
      <c r="P1" s="58"/>
      <c r="Q1" s="58"/>
    </row>
    <row r="2" spans="1:17" ht="21" customHeight="1" x14ac:dyDescent="0.35">
      <c r="A2" s="58"/>
      <c r="B2" s="58"/>
      <c r="C2" s="58"/>
      <c r="D2" s="58"/>
      <c r="E2" s="58"/>
      <c r="F2" s="58"/>
      <c r="G2" s="535"/>
      <c r="H2" s="58"/>
      <c r="I2" s="58"/>
      <c r="J2" s="58"/>
      <c r="K2" s="58"/>
      <c r="L2" s="58"/>
      <c r="M2" s="58"/>
      <c r="N2" s="58"/>
      <c r="O2" s="58"/>
      <c r="P2" s="58"/>
      <c r="Q2" s="58"/>
    </row>
    <row r="3" spans="1:17" ht="21" customHeight="1" x14ac:dyDescent="0.35">
      <c r="A3" s="58"/>
      <c r="B3" s="58"/>
      <c r="C3" s="58"/>
      <c r="D3" s="58"/>
      <c r="E3" s="58"/>
      <c r="F3" s="58"/>
      <c r="G3" s="535"/>
      <c r="H3"/>
      <c r="I3" s="58"/>
      <c r="J3" s="58"/>
      <c r="K3" s="58"/>
      <c r="L3" s="58"/>
      <c r="M3" s="58"/>
      <c r="N3" s="58"/>
      <c r="O3" s="58"/>
      <c r="P3" s="58"/>
      <c r="Q3" s="58"/>
    </row>
    <row r="4" spans="1:17" ht="36" customHeight="1" x14ac:dyDescent="0.35">
      <c r="A4" s="58"/>
      <c r="B4" s="58"/>
      <c r="C4" s="58"/>
      <c r="D4" s="58"/>
      <c r="E4" s="58"/>
      <c r="F4" s="58"/>
      <c r="G4" s="535"/>
      <c r="H4"/>
      <c r="I4" s="58"/>
      <c r="J4" s="58"/>
      <c r="K4" s="58"/>
      <c r="L4" s="58"/>
      <c r="M4" s="58"/>
      <c r="N4" s="58"/>
      <c r="O4" s="58"/>
      <c r="P4" s="58"/>
      <c r="Q4" s="58"/>
    </row>
    <row r="5" spans="1:17" ht="32.5" x14ac:dyDescent="0.65">
      <c r="B5" s="2" t="s">
        <v>0</v>
      </c>
      <c r="C5" s="6"/>
      <c r="D5" s="6"/>
      <c r="E5" s="6"/>
      <c r="F5" s="6"/>
      <c r="H5" s="6"/>
    </row>
    <row r="6" spans="1:17" ht="25" x14ac:dyDescent="0.5">
      <c r="B6" s="9" t="s">
        <v>104</v>
      </c>
      <c r="C6" s="6"/>
      <c r="D6" s="6"/>
      <c r="E6" s="6"/>
      <c r="F6" s="6"/>
      <c r="H6" s="6"/>
    </row>
    <row r="7" spans="1:17" ht="14.5" x14ac:dyDescent="0.35">
      <c r="B7" s="1"/>
      <c r="C7" s="3"/>
      <c r="D7" s="3"/>
      <c r="E7" s="3"/>
      <c r="F7" s="3"/>
      <c r="G7" s="536"/>
      <c r="H7" s="6"/>
    </row>
    <row r="8" spans="1:17" ht="14.5" x14ac:dyDescent="0.35">
      <c r="B8" s="1"/>
      <c r="C8" s="3"/>
      <c r="D8" s="3"/>
      <c r="E8" s="3"/>
      <c r="F8" s="3"/>
      <c r="G8" s="536"/>
      <c r="H8" s="5"/>
    </row>
    <row r="9" spans="1:17" ht="18" x14ac:dyDescent="0.4">
      <c r="B9" s="10" t="s">
        <v>159</v>
      </c>
      <c r="C9" s="5"/>
      <c r="D9" s="5"/>
      <c r="E9" s="5"/>
      <c r="F9" s="5"/>
      <c r="H9" s="5"/>
    </row>
    <row r="10" spans="1:17" ht="13.75" customHeight="1" x14ac:dyDescent="0.4">
      <c r="B10" s="10"/>
      <c r="C10" s="5"/>
      <c r="D10" s="5"/>
      <c r="E10" s="5"/>
      <c r="F10" s="5"/>
      <c r="H10" s="5"/>
    </row>
    <row r="11" spans="1:17" s="43" customFormat="1" ht="14" x14ac:dyDescent="0.3">
      <c r="A11" s="530"/>
      <c r="B11" s="44" t="s">
        <v>160</v>
      </c>
      <c r="C11" s="380"/>
      <c r="D11" s="45"/>
      <c r="E11" s="45"/>
      <c r="F11" s="45"/>
      <c r="G11" s="537"/>
      <c r="H11" s="45"/>
      <c r="I11" s="530"/>
      <c r="J11" s="530"/>
      <c r="K11" s="45"/>
      <c r="L11" s="46"/>
      <c r="M11" s="530"/>
      <c r="N11" s="530"/>
      <c r="O11" s="530"/>
      <c r="P11" s="530"/>
      <c r="Q11" s="530"/>
    </row>
    <row r="12" spans="1:17" ht="14.5" x14ac:dyDescent="0.35">
      <c r="A12" s="20"/>
      <c r="B12" s="1"/>
      <c r="C12" s="3"/>
      <c r="D12" s="3"/>
      <c r="E12" s="3"/>
      <c r="F12" s="3"/>
      <c r="G12" s="536"/>
      <c r="H12" s="24"/>
      <c r="I12" s="25"/>
      <c r="J12" s="20"/>
      <c r="K12" s="6"/>
    </row>
    <row r="13" spans="1:17" ht="14.5" x14ac:dyDescent="0.35">
      <c r="A13" s="20"/>
      <c r="B13" s="26" t="s">
        <v>161</v>
      </c>
      <c r="C13" s="20"/>
      <c r="D13" s="20"/>
      <c r="E13" s="20"/>
      <c r="F13" s="3"/>
      <c r="G13" s="536"/>
      <c r="H13" s="24"/>
      <c r="I13" s="25"/>
      <c r="J13" s="20"/>
      <c r="K13" s="6"/>
    </row>
    <row r="14" spans="1:17" ht="6" customHeight="1" x14ac:dyDescent="0.35">
      <c r="A14" s="20"/>
      <c r="B14" s="26"/>
      <c r="C14" s="20"/>
      <c r="D14" s="20"/>
      <c r="E14" s="20"/>
      <c r="F14" s="3"/>
      <c r="G14" s="536"/>
      <c r="H14" s="24"/>
      <c r="I14" s="25"/>
      <c r="J14" s="20"/>
      <c r="K14" s="6"/>
    </row>
    <row r="15" spans="1:17" ht="14.5" x14ac:dyDescent="0.35">
      <c r="A15" s="20"/>
      <c r="B15" s="78"/>
      <c r="C15" s="79" t="s">
        <v>119</v>
      </c>
      <c r="D15" s="79" t="s">
        <v>120</v>
      </c>
      <c r="E15" s="79" t="s">
        <v>121</v>
      </c>
      <c r="F15" s="80" t="s">
        <v>122</v>
      </c>
      <c r="G15" s="538"/>
      <c r="H15" s="24"/>
      <c r="I15" s="6"/>
    </row>
    <row r="16" spans="1:17" ht="14.5" x14ac:dyDescent="0.35">
      <c r="A16" s="20"/>
      <c r="B16" s="67" t="s">
        <v>162</v>
      </c>
      <c r="C16" s="129">
        <v>21478.5</v>
      </c>
      <c r="D16" s="129">
        <v>22074.5</v>
      </c>
      <c r="E16" s="129">
        <v>24239.7</v>
      </c>
      <c r="F16" s="130">
        <v>31216.3</v>
      </c>
      <c r="G16" s="601"/>
      <c r="H16" s="24"/>
      <c r="I16" s="6"/>
    </row>
    <row r="17" spans="1:11" ht="14.5" x14ac:dyDescent="0.35">
      <c r="A17" s="20"/>
      <c r="B17" s="67" t="s">
        <v>163</v>
      </c>
      <c r="C17" s="129">
        <v>22332.1</v>
      </c>
      <c r="D17" s="129">
        <v>24338.6</v>
      </c>
      <c r="E17" s="129">
        <v>25976.799999999999</v>
      </c>
      <c r="F17" s="130">
        <v>30805.3</v>
      </c>
      <c r="G17" s="601"/>
      <c r="H17" s="24"/>
      <c r="I17" s="6"/>
    </row>
    <row r="18" spans="1:11" ht="14.5" x14ac:dyDescent="0.35">
      <c r="A18" s="20"/>
      <c r="B18" s="133" t="s">
        <v>164</v>
      </c>
      <c r="C18" s="134">
        <v>712.6</v>
      </c>
      <c r="D18" s="134">
        <v>-8.6999999999999993</v>
      </c>
      <c r="E18" s="134">
        <v>519.79999999999995</v>
      </c>
      <c r="F18" s="135">
        <v>2532.1</v>
      </c>
      <c r="G18" s="601"/>
      <c r="H18" s="24"/>
      <c r="I18" s="6"/>
    </row>
    <row r="19" spans="1:11" ht="15" thickBot="1" x14ac:dyDescent="0.4">
      <c r="A19" s="20"/>
      <c r="B19" s="225" t="s">
        <v>165</v>
      </c>
      <c r="C19" s="365">
        <v>-853.7</v>
      </c>
      <c r="D19" s="365">
        <v>-2264.1</v>
      </c>
      <c r="E19" s="365">
        <v>-1737.1</v>
      </c>
      <c r="F19" s="366">
        <v>410.9</v>
      </c>
      <c r="G19" s="601"/>
      <c r="H19" s="24"/>
      <c r="I19" s="6"/>
    </row>
    <row r="20" spans="1:11" ht="15" thickTop="1" x14ac:dyDescent="0.35">
      <c r="A20" s="20"/>
      <c r="B20" s="142" t="s">
        <v>166</v>
      </c>
      <c r="C20" s="143">
        <v>10.33</v>
      </c>
      <c r="D20" s="143">
        <v>-0.13</v>
      </c>
      <c r="E20" s="143">
        <v>7.57</v>
      </c>
      <c r="F20" s="144">
        <v>35.61</v>
      </c>
      <c r="G20" s="601"/>
      <c r="H20" s="24"/>
      <c r="I20" s="6"/>
    </row>
    <row r="21" spans="1:11" ht="15" thickBot="1" x14ac:dyDescent="0.4">
      <c r="A21" s="20"/>
      <c r="B21" s="225" t="s">
        <v>167</v>
      </c>
      <c r="C21" s="367">
        <v>-12.38</v>
      </c>
      <c r="D21" s="367">
        <v>-32.97</v>
      </c>
      <c r="E21" s="367">
        <v>-25.31</v>
      </c>
      <c r="F21" s="368">
        <v>5.78</v>
      </c>
      <c r="G21" s="601"/>
      <c r="H21" s="24"/>
      <c r="I21" s="6"/>
    </row>
    <row r="22" spans="1:11" ht="15" thickTop="1" x14ac:dyDescent="0.35">
      <c r="A22" s="20"/>
      <c r="B22" s="142" t="s">
        <v>168</v>
      </c>
      <c r="C22" s="351">
        <v>3.3000000000000002E-2</v>
      </c>
      <c r="D22" s="351">
        <v>0</v>
      </c>
      <c r="E22" s="351">
        <v>2.1000000000000001E-2</v>
      </c>
      <c r="F22" s="352">
        <v>8.1000000000000003E-2</v>
      </c>
      <c r="G22" s="601"/>
      <c r="H22" s="24"/>
      <c r="I22" s="6"/>
    </row>
    <row r="23" spans="1:11" ht="15" thickBot="1" x14ac:dyDescent="0.4">
      <c r="A23" s="20"/>
      <c r="B23" s="225" t="s">
        <v>169</v>
      </c>
      <c r="C23" s="356">
        <v>-0.04</v>
      </c>
      <c r="D23" s="356">
        <v>-0.10299999999999999</v>
      </c>
      <c r="E23" s="356">
        <v>-7.1999999999999995E-2</v>
      </c>
      <c r="F23" s="357">
        <v>1.2999999999999999E-2</v>
      </c>
      <c r="G23" s="601"/>
      <c r="H23" s="20"/>
      <c r="I23" s="6"/>
    </row>
    <row r="24" spans="1:11" ht="15" thickTop="1" x14ac:dyDescent="0.35">
      <c r="A24" s="20"/>
      <c r="B24" s="353" t="s">
        <v>170</v>
      </c>
      <c r="C24" s="468">
        <v>0.65180000000000005</v>
      </c>
      <c r="D24" s="468">
        <v>0.54259999999999997</v>
      </c>
      <c r="E24" s="354">
        <v>0.66600000000000004</v>
      </c>
      <c r="F24" s="355">
        <v>0.76700000000000002</v>
      </c>
      <c r="G24" s="604"/>
      <c r="H24" s="24"/>
      <c r="I24" s="25"/>
      <c r="J24" s="20"/>
      <c r="K24" s="6"/>
    </row>
    <row r="25" spans="1:11" ht="14.5" x14ac:dyDescent="0.35">
      <c r="A25" s="20"/>
      <c r="B25" s="55" t="s">
        <v>171</v>
      </c>
      <c r="C25" s="469">
        <v>0.46389999999999998</v>
      </c>
      <c r="D25" s="469">
        <v>0.30530000000000002</v>
      </c>
      <c r="E25" s="56">
        <v>0.432</v>
      </c>
      <c r="F25" s="57">
        <v>0.58699999999999997</v>
      </c>
      <c r="G25" s="604"/>
      <c r="H25" s="24"/>
      <c r="I25" s="25"/>
      <c r="J25" s="20"/>
      <c r="K25" s="6"/>
    </row>
    <row r="26" spans="1:11" ht="14.5" x14ac:dyDescent="0.35">
      <c r="A26" s="20"/>
      <c r="B26" s="124"/>
      <c r="C26" s="519"/>
      <c r="D26" s="520"/>
      <c r="E26" s="124"/>
      <c r="F26" s="124"/>
      <c r="G26" s="539"/>
      <c r="H26" s="24"/>
      <c r="I26" s="25"/>
      <c r="J26" s="20"/>
      <c r="K26" s="6"/>
    </row>
    <row r="27" spans="1:11" ht="14.5" x14ac:dyDescent="0.35">
      <c r="A27" s="20"/>
      <c r="B27" s="124"/>
      <c r="C27" s="521"/>
      <c r="D27" s="124"/>
      <c r="E27" s="124"/>
      <c r="F27" s="124"/>
      <c r="G27" s="536"/>
      <c r="H27" s="24"/>
      <c r="I27" s="25"/>
      <c r="J27" s="20"/>
      <c r="K27" s="6"/>
    </row>
    <row r="28" spans="1:11" ht="15.5" x14ac:dyDescent="0.35">
      <c r="A28" s="20"/>
      <c r="B28" s="1" t="s">
        <v>172</v>
      </c>
      <c r="C28" s="118"/>
      <c r="D28" s="118"/>
      <c r="E28" s="118"/>
      <c r="F28" s="118"/>
      <c r="G28" s="536"/>
      <c r="H28" s="24"/>
      <c r="I28" s="25"/>
      <c r="J28" s="20"/>
      <c r="K28" s="6"/>
    </row>
    <row r="29" spans="1:11" ht="6" customHeight="1" x14ac:dyDescent="0.35">
      <c r="A29" s="20"/>
      <c r="B29" s="119"/>
      <c r="C29" s="118"/>
      <c r="D29" s="118"/>
      <c r="E29" s="118"/>
      <c r="F29" s="118"/>
      <c r="G29" s="536"/>
      <c r="H29" s="24"/>
      <c r="I29" s="25"/>
      <c r="J29" s="20"/>
      <c r="K29" s="6"/>
    </row>
    <row r="30" spans="1:11" ht="14.5" x14ac:dyDescent="0.35">
      <c r="A30" s="20"/>
      <c r="B30" s="86"/>
      <c r="C30" s="79" t="s">
        <v>119</v>
      </c>
      <c r="D30" s="79" t="s">
        <v>120</v>
      </c>
      <c r="E30" s="79" t="s">
        <v>121</v>
      </c>
      <c r="F30" s="80" t="s">
        <v>122</v>
      </c>
      <c r="G30" s="538"/>
      <c r="H30" s="24"/>
      <c r="I30" s="25"/>
      <c r="J30" s="20"/>
      <c r="K30" s="6"/>
    </row>
    <row r="31" spans="1:11" ht="14.5" x14ac:dyDescent="0.35">
      <c r="A31" s="20"/>
      <c r="B31" s="335" t="s">
        <v>173</v>
      </c>
      <c r="C31" s="491">
        <v>10.33</v>
      </c>
      <c r="D31" s="491">
        <v>-0.13</v>
      </c>
      <c r="E31" s="491">
        <v>7.57</v>
      </c>
      <c r="F31" s="492">
        <v>35.61</v>
      </c>
      <c r="G31" s="540"/>
      <c r="H31" s="24"/>
      <c r="I31" s="25"/>
      <c r="J31" s="20"/>
      <c r="K31" s="6"/>
    </row>
    <row r="32" spans="1:11" ht="14.5" x14ac:dyDescent="0.35">
      <c r="A32" s="20"/>
      <c r="B32" s="87" t="s">
        <v>174</v>
      </c>
      <c r="C32" s="121">
        <v>51.27</v>
      </c>
      <c r="D32" s="121">
        <v>44.38</v>
      </c>
      <c r="E32" s="121">
        <v>59.33</v>
      </c>
      <c r="F32" s="122">
        <v>89.17</v>
      </c>
      <c r="G32" s="541"/>
      <c r="H32" s="24"/>
      <c r="I32" s="25"/>
      <c r="J32" s="20"/>
      <c r="K32" s="6"/>
    </row>
    <row r="33" spans="1:11" ht="14.5" x14ac:dyDescent="0.35">
      <c r="A33" s="20"/>
      <c r="B33" s="87" t="s">
        <v>175</v>
      </c>
      <c r="C33" s="121">
        <v>20.22</v>
      </c>
      <c r="D33" s="121">
        <v>9.6</v>
      </c>
      <c r="E33" s="121">
        <v>24.07</v>
      </c>
      <c r="F33" s="122">
        <v>42.45</v>
      </c>
      <c r="G33" s="541"/>
      <c r="H33" s="24"/>
      <c r="I33" s="25"/>
      <c r="J33" s="20"/>
      <c r="K33" s="6"/>
    </row>
    <row r="34" spans="1:11" ht="14.5" x14ac:dyDescent="0.35">
      <c r="A34" s="20"/>
      <c r="B34" s="87" t="s">
        <v>176</v>
      </c>
      <c r="C34" s="121">
        <v>0.88</v>
      </c>
      <c r="D34" s="121">
        <v>-8.56</v>
      </c>
      <c r="E34" s="121">
        <v>3.78</v>
      </c>
      <c r="F34" s="122">
        <v>18.89</v>
      </c>
      <c r="G34" s="541"/>
      <c r="H34" s="24"/>
      <c r="I34" s="25"/>
      <c r="J34" s="20"/>
      <c r="K34" s="6"/>
    </row>
    <row r="35" spans="1:11" ht="14.5" x14ac:dyDescent="0.35">
      <c r="A35" s="20"/>
      <c r="B35" s="87" t="s">
        <v>177</v>
      </c>
      <c r="C35" s="121">
        <v>-39.17</v>
      </c>
      <c r="D35" s="121">
        <v>-53.57</v>
      </c>
      <c r="E35" s="121">
        <v>-58.52</v>
      </c>
      <c r="F35" s="122">
        <v>-32.200000000000003</v>
      </c>
      <c r="H35" s="24"/>
      <c r="I35" s="25"/>
      <c r="J35" s="20"/>
      <c r="K35" s="6"/>
    </row>
    <row r="36" spans="1:11" ht="14.5" x14ac:dyDescent="0.35">
      <c r="A36" s="20"/>
      <c r="B36" s="40"/>
      <c r="C36" s="281"/>
      <c r="D36" s="281"/>
      <c r="E36" s="282"/>
      <c r="F36" s="282"/>
      <c r="G36" s="541"/>
      <c r="H36" s="24"/>
      <c r="I36" s="25"/>
      <c r="J36" s="20"/>
      <c r="K36" s="6"/>
    </row>
    <row r="37" spans="1:11" ht="14.5" x14ac:dyDescent="0.35">
      <c r="A37" s="20"/>
      <c r="B37" s="40"/>
      <c r="C37" s="281"/>
      <c r="D37" s="281"/>
      <c r="E37" s="282"/>
      <c r="F37" s="282"/>
      <c r="G37" s="536"/>
      <c r="H37" s="24"/>
      <c r="I37" s="25"/>
      <c r="J37" s="20"/>
      <c r="K37" s="6"/>
    </row>
    <row r="38" spans="1:11" ht="14.5" x14ac:dyDescent="0.35">
      <c r="A38" s="20"/>
      <c r="B38" s="1" t="s">
        <v>178</v>
      </c>
      <c r="C38" s="120"/>
      <c r="D38" s="120"/>
      <c r="E38" s="120"/>
      <c r="F38" s="120"/>
      <c r="G38" s="536"/>
      <c r="H38" s="24"/>
      <c r="I38" s="25"/>
      <c r="J38" s="20"/>
      <c r="K38" s="6"/>
    </row>
    <row r="39" spans="1:11" ht="6" customHeight="1" x14ac:dyDescent="0.35">
      <c r="A39" s="20"/>
      <c r="B39" s="119"/>
      <c r="C39" s="118"/>
      <c r="D39" s="118"/>
      <c r="E39" s="118"/>
      <c r="F39" s="118"/>
      <c r="G39" s="536"/>
      <c r="H39" s="24"/>
      <c r="I39" s="25"/>
      <c r="J39" s="20"/>
      <c r="K39" s="6"/>
    </row>
    <row r="40" spans="1:11" ht="14.5" x14ac:dyDescent="0.35">
      <c r="A40" s="20"/>
      <c r="B40" s="485"/>
      <c r="C40" s="79" t="s">
        <v>119</v>
      </c>
      <c r="D40" s="79" t="s">
        <v>120</v>
      </c>
      <c r="E40" s="79" t="s">
        <v>121</v>
      </c>
      <c r="F40" s="80" t="s">
        <v>122</v>
      </c>
      <c r="G40" s="572"/>
      <c r="H40" s="24"/>
      <c r="I40" s="25"/>
      <c r="J40" s="20"/>
      <c r="K40" s="6"/>
    </row>
    <row r="41" spans="1:11" ht="14.5" x14ac:dyDescent="0.35">
      <c r="A41" s="20"/>
      <c r="B41" s="493" t="s">
        <v>179</v>
      </c>
      <c r="C41" s="491"/>
      <c r="D41" s="491"/>
      <c r="E41" s="491"/>
      <c r="F41" s="512"/>
      <c r="G41" s="536"/>
      <c r="H41" s="24"/>
      <c r="I41" s="25"/>
      <c r="J41" s="20"/>
      <c r="K41" s="6"/>
    </row>
    <row r="42" spans="1:11" ht="14.5" x14ac:dyDescent="0.35">
      <c r="A42" s="20"/>
      <c r="B42" s="493" t="s">
        <v>180</v>
      </c>
      <c r="C42" s="491"/>
      <c r="D42" s="491"/>
      <c r="E42" s="491"/>
      <c r="F42" s="512"/>
      <c r="G42" s="536"/>
      <c r="H42" s="24"/>
      <c r="I42" s="25"/>
      <c r="J42" s="20"/>
      <c r="K42" s="6"/>
    </row>
    <row r="43" spans="1:11" ht="14.5" x14ac:dyDescent="0.35">
      <c r="A43" s="20"/>
      <c r="B43" s="493" t="s">
        <v>181</v>
      </c>
      <c r="C43" s="491"/>
      <c r="D43" s="528"/>
      <c r="E43" s="491"/>
      <c r="F43" s="512"/>
      <c r="G43" s="536"/>
      <c r="H43" s="24"/>
      <c r="I43" s="25"/>
      <c r="J43" s="20"/>
      <c r="K43" s="6"/>
    </row>
    <row r="44" spans="1:11" ht="14.5" x14ac:dyDescent="0.35">
      <c r="A44" s="20"/>
      <c r="B44" s="486" t="s">
        <v>182</v>
      </c>
      <c r="C44" s="121">
        <v>12390.247361</v>
      </c>
      <c r="D44" s="526">
        <v>12539563533.400003</v>
      </c>
      <c r="E44" s="523">
        <v>13858796105.929998</v>
      </c>
      <c r="F44" s="130">
        <v>18140.099999999999</v>
      </c>
      <c r="G44" s="536"/>
      <c r="H44" s="24"/>
      <c r="I44" s="25"/>
      <c r="J44" s="20"/>
      <c r="K44" s="6"/>
    </row>
    <row r="45" spans="1:11" ht="14.5" x14ac:dyDescent="0.35">
      <c r="A45" s="20"/>
      <c r="B45" s="486" t="s">
        <v>183</v>
      </c>
      <c r="C45" s="121">
        <v>130.196381</v>
      </c>
      <c r="D45" s="526">
        <v>250864870.65999997</v>
      </c>
      <c r="E45" s="523">
        <v>256309039</v>
      </c>
      <c r="F45" s="130">
        <v>247.4</v>
      </c>
      <c r="G45" s="536"/>
      <c r="H45" s="24"/>
      <c r="I45" s="25"/>
      <c r="J45" s="20"/>
      <c r="K45" s="6"/>
    </row>
    <row r="46" spans="1:11" ht="14.5" x14ac:dyDescent="0.35">
      <c r="A46" s="20"/>
      <c r="B46" s="486" t="s">
        <v>184</v>
      </c>
      <c r="C46" s="121">
        <v>657.01103999999998</v>
      </c>
      <c r="D46" s="526">
        <v>678640888.24000001</v>
      </c>
      <c r="E46" s="523">
        <v>793140160.35000002</v>
      </c>
      <c r="F46" s="130">
        <v>893.7</v>
      </c>
      <c r="G46" s="536"/>
      <c r="H46" s="24"/>
      <c r="I46" s="25"/>
      <c r="J46" s="20"/>
      <c r="K46" s="6"/>
    </row>
    <row r="47" spans="1:11" ht="14.5" x14ac:dyDescent="0.35">
      <c r="A47" s="20"/>
      <c r="B47" s="486" t="s">
        <v>185</v>
      </c>
      <c r="C47" s="121">
        <v>33.303561999999999</v>
      </c>
      <c r="D47" s="526">
        <v>27720404.670000002</v>
      </c>
      <c r="E47" s="523">
        <v>66668723</v>
      </c>
      <c r="F47" s="130">
        <v>56.2</v>
      </c>
      <c r="G47" s="536"/>
      <c r="H47" s="24"/>
      <c r="I47" s="25"/>
      <c r="J47" s="20"/>
      <c r="K47" s="6"/>
    </row>
    <row r="48" spans="1:11" ht="14.5" x14ac:dyDescent="0.35">
      <c r="A48" s="20"/>
      <c r="B48" s="486" t="s">
        <v>186</v>
      </c>
      <c r="C48" s="121">
        <v>190.00367800000001</v>
      </c>
      <c r="D48" s="526">
        <v>85985697.470000088</v>
      </c>
      <c r="E48" s="523">
        <v>76385709.890000015</v>
      </c>
      <c r="F48" s="130">
        <v>103.6</v>
      </c>
      <c r="G48" s="536"/>
      <c r="H48" s="24"/>
      <c r="I48" s="25"/>
      <c r="J48" s="20"/>
      <c r="K48" s="6"/>
    </row>
    <row r="49" spans="1:11" ht="14.5" x14ac:dyDescent="0.35">
      <c r="A49" s="20"/>
      <c r="B49" s="488" t="s">
        <v>187</v>
      </c>
      <c r="C49" s="489">
        <v>13400.762022000001</v>
      </c>
      <c r="D49" s="527">
        <v>13582775394.440001</v>
      </c>
      <c r="E49" s="524">
        <v>15051299738.169998</v>
      </c>
      <c r="F49" s="513">
        <v>19440.900000000001</v>
      </c>
      <c r="G49" s="536"/>
      <c r="H49" s="24"/>
      <c r="I49" s="25"/>
      <c r="J49" s="20"/>
      <c r="K49" s="6"/>
    </row>
    <row r="50" spans="1:11" ht="14.5" x14ac:dyDescent="0.35">
      <c r="A50" s="20"/>
      <c r="B50" s="493" t="s">
        <v>188</v>
      </c>
      <c r="C50" s="491"/>
      <c r="D50" s="528"/>
      <c r="E50" s="525"/>
      <c r="F50" s="512"/>
      <c r="G50" s="536"/>
      <c r="H50" s="24"/>
      <c r="I50" s="25"/>
      <c r="J50" s="20"/>
      <c r="K50" s="6"/>
    </row>
    <row r="51" spans="1:11" ht="14.15" customHeight="1" x14ac:dyDescent="0.35">
      <c r="A51" s="20"/>
      <c r="B51" s="487" t="s">
        <v>182</v>
      </c>
      <c r="C51" s="121">
        <v>0</v>
      </c>
      <c r="D51" s="526">
        <v>660993510</v>
      </c>
      <c r="E51" s="526">
        <v>165283230</v>
      </c>
      <c r="F51" s="122">
        <v>751.3</v>
      </c>
      <c r="G51" s="572"/>
      <c r="H51" s="24"/>
      <c r="I51" s="25"/>
      <c r="J51" s="20"/>
      <c r="K51" s="571"/>
    </row>
    <row r="52" spans="1:11" ht="14.5" x14ac:dyDescent="0.35">
      <c r="A52" s="20"/>
      <c r="B52" s="487" t="s">
        <v>189</v>
      </c>
      <c r="C52" s="121">
        <v>3598.906817</v>
      </c>
      <c r="D52" s="526">
        <v>3651136987.3899994</v>
      </c>
      <c r="E52" s="526">
        <v>3853888494.77</v>
      </c>
      <c r="F52" s="122">
        <v>4238.2</v>
      </c>
      <c r="G52" s="539"/>
      <c r="H52" s="24"/>
      <c r="I52" s="25"/>
      <c r="J52" s="20"/>
      <c r="K52" s="6"/>
    </row>
    <row r="53" spans="1:11" ht="14.5" x14ac:dyDescent="0.35">
      <c r="A53" s="20"/>
      <c r="B53" s="486" t="s">
        <v>190</v>
      </c>
      <c r="C53" s="121">
        <v>123.352422</v>
      </c>
      <c r="D53" s="526">
        <v>125592620.42999999</v>
      </c>
      <c r="E53" s="523">
        <v>124712004.56</v>
      </c>
      <c r="F53" s="130">
        <v>140.5</v>
      </c>
      <c r="G53" s="536"/>
      <c r="H53" s="24"/>
      <c r="I53" s="25"/>
      <c r="J53" s="20"/>
      <c r="K53" s="6"/>
    </row>
    <row r="54" spans="1:11" ht="14.5" x14ac:dyDescent="0.35">
      <c r="A54" s="20"/>
      <c r="B54" s="486" t="s">
        <v>191</v>
      </c>
      <c r="C54" s="121">
        <v>161.75697400000001</v>
      </c>
      <c r="D54" s="526">
        <v>175971775.14999998</v>
      </c>
      <c r="E54" s="523">
        <v>200900726.57999998</v>
      </c>
      <c r="F54" s="130">
        <v>267.89999999999998</v>
      </c>
      <c r="G54" s="536"/>
      <c r="H54" s="24"/>
      <c r="I54" s="25"/>
      <c r="J54" s="20"/>
      <c r="K54" s="6"/>
    </row>
    <row r="55" spans="1:11" ht="14.5" x14ac:dyDescent="0.35">
      <c r="A55" s="20"/>
      <c r="B55" s="486" t="s">
        <v>192</v>
      </c>
      <c r="C55" s="121">
        <v>21.531803</v>
      </c>
      <c r="D55" s="526">
        <v>81183139.569999993</v>
      </c>
      <c r="E55" s="523">
        <v>53213111.439999998</v>
      </c>
      <c r="F55" s="130">
        <v>59.2</v>
      </c>
      <c r="G55" s="536"/>
      <c r="H55" s="24"/>
      <c r="I55" s="25"/>
      <c r="J55" s="20"/>
      <c r="K55" s="6"/>
    </row>
    <row r="56" spans="1:11" ht="14.5" x14ac:dyDescent="0.35">
      <c r="A56" s="20"/>
      <c r="B56" s="488" t="s">
        <v>193</v>
      </c>
      <c r="C56" s="489">
        <v>3905.5480170000001</v>
      </c>
      <c r="D56" s="527">
        <v>4694878032.539999</v>
      </c>
      <c r="E56" s="524">
        <v>4397997567.3499994</v>
      </c>
      <c r="F56" s="513">
        <v>5457.1</v>
      </c>
      <c r="G56" s="536"/>
      <c r="H56" s="24"/>
      <c r="I56" s="25"/>
      <c r="J56" s="20"/>
      <c r="K56" s="6"/>
    </row>
    <row r="57" spans="1:11" ht="14.5" x14ac:dyDescent="0.35">
      <c r="A57" s="20"/>
      <c r="B57" s="493" t="s">
        <v>194</v>
      </c>
      <c r="C57" s="491"/>
      <c r="D57" s="528"/>
      <c r="E57" s="525"/>
      <c r="F57" s="512"/>
      <c r="G57" s="536"/>
      <c r="H57" s="24"/>
      <c r="I57" s="25"/>
      <c r="J57" s="20"/>
      <c r="K57" s="6"/>
    </row>
    <row r="58" spans="1:11" ht="14.15" customHeight="1" x14ac:dyDescent="0.35">
      <c r="A58" s="20"/>
      <c r="B58" s="486" t="s">
        <v>182</v>
      </c>
      <c r="C58" s="121">
        <v>1337.3885150000001</v>
      </c>
      <c r="D58" s="526">
        <v>1323189930.0699995</v>
      </c>
      <c r="E58" s="523">
        <v>1394316272.9700003</v>
      </c>
      <c r="F58" s="130">
        <v>1714.7</v>
      </c>
      <c r="G58" s="536"/>
      <c r="H58" s="24"/>
      <c r="I58" s="25"/>
      <c r="J58" s="20"/>
      <c r="K58" s="6"/>
    </row>
    <row r="59" spans="1:11" ht="14.5" x14ac:dyDescent="0.35">
      <c r="A59" s="20"/>
      <c r="B59" s="486" t="s">
        <v>183</v>
      </c>
      <c r="C59" s="121">
        <v>15.548818000000001</v>
      </c>
      <c r="D59" s="526">
        <v>11773051.42</v>
      </c>
      <c r="E59" s="523">
        <v>7314502</v>
      </c>
      <c r="F59" s="130">
        <v>35.799999999999997</v>
      </c>
      <c r="G59" s="536"/>
      <c r="H59" s="24"/>
      <c r="I59" s="25"/>
      <c r="J59" s="20"/>
      <c r="K59" s="6"/>
    </row>
    <row r="60" spans="1:11" ht="14.5" x14ac:dyDescent="0.35">
      <c r="A60" s="20"/>
      <c r="B60" s="486" t="s">
        <v>195</v>
      </c>
      <c r="C60" s="121">
        <v>732.23260000000005</v>
      </c>
      <c r="D60" s="526">
        <v>755374029.45999992</v>
      </c>
      <c r="E60" s="523">
        <v>937823074.57999992</v>
      </c>
      <c r="F60" s="130">
        <v>1046.3</v>
      </c>
      <c r="G60" s="536"/>
      <c r="H60" s="24"/>
      <c r="I60" s="25"/>
      <c r="J60" s="20"/>
      <c r="K60" s="6"/>
    </row>
    <row r="61" spans="1:11" ht="14.5" x14ac:dyDescent="0.35">
      <c r="A61" s="20"/>
      <c r="B61" s="486" t="s">
        <v>196</v>
      </c>
      <c r="C61" s="121">
        <v>96.197542999999996</v>
      </c>
      <c r="D61" s="526">
        <v>78104596.170000017</v>
      </c>
      <c r="E61" s="523">
        <v>81667410.109999999</v>
      </c>
      <c r="F61" s="130">
        <v>65.8</v>
      </c>
      <c r="G61" s="536"/>
      <c r="H61" s="24"/>
      <c r="I61" s="25"/>
      <c r="J61" s="20"/>
      <c r="K61" s="6"/>
    </row>
    <row r="62" spans="1:11" ht="14.5" x14ac:dyDescent="0.35">
      <c r="A62" s="20"/>
      <c r="B62" s="486" t="s">
        <v>197</v>
      </c>
      <c r="C62" s="121">
        <v>41.014870999999999</v>
      </c>
      <c r="D62" s="526">
        <v>64175024.269999996</v>
      </c>
      <c r="E62" s="523">
        <v>98680777.50999999</v>
      </c>
      <c r="F62" s="130">
        <v>145.30000000000001</v>
      </c>
      <c r="G62" s="536"/>
      <c r="H62" s="24"/>
      <c r="I62" s="25"/>
      <c r="J62" s="20"/>
      <c r="K62" s="6"/>
    </row>
    <row r="63" spans="1:11" ht="14.5" x14ac:dyDescent="0.35">
      <c r="A63" s="20"/>
      <c r="B63" s="486" t="s">
        <v>198</v>
      </c>
      <c r="C63" s="121">
        <v>34.383870999999999</v>
      </c>
      <c r="D63" s="526">
        <v>75250189.38000001</v>
      </c>
      <c r="E63" s="523">
        <v>42992130</v>
      </c>
      <c r="F63" s="130">
        <v>61.6</v>
      </c>
      <c r="G63" s="536"/>
      <c r="H63" s="24"/>
      <c r="I63" s="25"/>
      <c r="J63" s="20"/>
      <c r="K63" s="6"/>
    </row>
    <row r="64" spans="1:11" ht="14.5" x14ac:dyDescent="0.35">
      <c r="A64" s="20"/>
      <c r="B64" s="486" t="s">
        <v>199</v>
      </c>
      <c r="C64" s="121">
        <v>223.28286800000001</v>
      </c>
      <c r="D64" s="526">
        <v>187074216.35999998</v>
      </c>
      <c r="E64" s="523">
        <v>373776950.56999999</v>
      </c>
      <c r="F64" s="130">
        <v>589</v>
      </c>
      <c r="G64" s="536"/>
      <c r="H64" s="24"/>
      <c r="I64" s="25"/>
      <c r="J64" s="20"/>
      <c r="K64" s="6"/>
    </row>
    <row r="65" spans="1:11" ht="14.5" x14ac:dyDescent="0.35">
      <c r="A65" s="20"/>
      <c r="B65" s="488" t="s">
        <v>200</v>
      </c>
      <c r="C65" s="489">
        <f>SUM(C58:C64)</f>
        <v>2480.049086</v>
      </c>
      <c r="D65" s="527">
        <v>2494941037.1299996</v>
      </c>
      <c r="E65" s="524">
        <v>2936571117.7400002</v>
      </c>
      <c r="F65" s="513">
        <v>3658.5</v>
      </c>
      <c r="G65" s="536"/>
      <c r="H65" s="24"/>
      <c r="I65" s="25"/>
      <c r="J65" s="20"/>
      <c r="K65" s="6"/>
    </row>
    <row r="66" spans="1:11" ht="14.5" x14ac:dyDescent="0.35">
      <c r="A66" s="20"/>
      <c r="B66" s="493" t="s">
        <v>201</v>
      </c>
      <c r="C66" s="491"/>
      <c r="D66" s="528"/>
      <c r="E66" s="525"/>
      <c r="F66" s="512"/>
      <c r="G66" s="536"/>
      <c r="H66" s="24"/>
      <c r="I66" s="25"/>
      <c r="J66" s="20"/>
      <c r="K66" s="6"/>
    </row>
    <row r="67" spans="1:11" ht="14.5" x14ac:dyDescent="0.35">
      <c r="A67" s="20"/>
      <c r="B67" s="486" t="s">
        <v>201</v>
      </c>
      <c r="C67" s="121">
        <v>753.61310200000003</v>
      </c>
      <c r="D67" s="526">
        <v>306060218.80999994</v>
      </c>
      <c r="E67" s="523">
        <v>514694154</v>
      </c>
      <c r="F67" s="130">
        <v>517</v>
      </c>
      <c r="G67" s="536"/>
      <c r="H67" s="24"/>
      <c r="I67" s="25"/>
      <c r="J67" s="20"/>
      <c r="K67" s="6"/>
    </row>
    <row r="68" spans="1:11" ht="14.5" x14ac:dyDescent="0.35">
      <c r="A68" s="20"/>
      <c r="B68" s="488" t="s">
        <v>202</v>
      </c>
      <c r="C68" s="489">
        <v>753.61310200000003</v>
      </c>
      <c r="D68" s="527">
        <v>306060218.80999994</v>
      </c>
      <c r="E68" s="524">
        <v>514694154</v>
      </c>
      <c r="F68" s="513">
        <v>517</v>
      </c>
      <c r="G68" s="536"/>
      <c r="H68" s="24"/>
      <c r="I68" s="25"/>
      <c r="J68" s="20"/>
      <c r="K68" s="6"/>
    </row>
    <row r="69" spans="1:11" ht="14.5" x14ac:dyDescent="0.35">
      <c r="A69" s="20"/>
      <c r="B69" s="488" t="s">
        <v>203</v>
      </c>
      <c r="C69" s="489">
        <v>20539.972226999998</v>
      </c>
      <c r="D69" s="527">
        <v>21078654682.919998</v>
      </c>
      <c r="E69" s="524">
        <v>22900562577.259998</v>
      </c>
      <c r="F69" s="513">
        <v>29073.5</v>
      </c>
      <c r="G69" s="536"/>
      <c r="H69" s="24"/>
      <c r="I69" s="25"/>
      <c r="J69" s="20"/>
      <c r="K69" s="6"/>
    </row>
    <row r="70" spans="1:11" ht="14.5" x14ac:dyDescent="0.35">
      <c r="A70" s="20"/>
      <c r="B70" s="493" t="s">
        <v>204</v>
      </c>
      <c r="C70" s="491"/>
      <c r="D70" s="528"/>
      <c r="E70" s="525"/>
      <c r="F70" s="512"/>
      <c r="G70" s="536"/>
      <c r="H70" s="24"/>
      <c r="I70" s="25"/>
      <c r="J70" s="20"/>
      <c r="K70" s="6"/>
    </row>
    <row r="71" spans="1:11" ht="14.5" x14ac:dyDescent="0.35">
      <c r="A71" s="20"/>
      <c r="B71" s="486" t="s">
        <v>205</v>
      </c>
      <c r="C71" s="121">
        <v>31.441531000000001</v>
      </c>
      <c r="D71" s="526">
        <v>39357376</v>
      </c>
      <c r="E71" s="523">
        <v>24226520</v>
      </c>
      <c r="F71" s="130">
        <v>62.1</v>
      </c>
      <c r="G71" s="536"/>
      <c r="H71" s="24"/>
      <c r="I71" s="25"/>
      <c r="J71" s="20"/>
      <c r="K71" s="6"/>
    </row>
    <row r="72" spans="1:11" ht="14.5" x14ac:dyDescent="0.35">
      <c r="A72" s="20"/>
      <c r="B72" s="486" t="s">
        <v>206</v>
      </c>
      <c r="C72" s="121">
        <v>44.508578</v>
      </c>
      <c r="D72" s="526">
        <v>4538020</v>
      </c>
      <c r="E72" s="523">
        <v>46316437</v>
      </c>
      <c r="F72" s="130">
        <v>45.4</v>
      </c>
      <c r="G72" s="536"/>
      <c r="H72" s="24"/>
      <c r="I72" s="25"/>
      <c r="J72" s="20"/>
      <c r="K72" s="6"/>
    </row>
    <row r="73" spans="1:11" ht="25" x14ac:dyDescent="0.35">
      <c r="A73" s="20"/>
      <c r="B73" s="486" t="s">
        <v>207</v>
      </c>
      <c r="C73" s="121">
        <v>40.588979999999999</v>
      </c>
      <c r="D73" s="526">
        <v>81369956</v>
      </c>
      <c r="E73" s="523">
        <v>76478555</v>
      </c>
      <c r="F73" s="130">
        <v>175.7</v>
      </c>
      <c r="G73" s="536"/>
      <c r="H73" s="24"/>
      <c r="I73" s="25"/>
      <c r="J73" s="20"/>
      <c r="K73" s="6"/>
    </row>
    <row r="74" spans="1:11" ht="26.15" customHeight="1" x14ac:dyDescent="0.35">
      <c r="A74" s="20"/>
      <c r="B74" s="486" t="s">
        <v>208</v>
      </c>
      <c r="C74" s="121">
        <v>75.667371000000003</v>
      </c>
      <c r="D74" s="526">
        <v>131703425</v>
      </c>
      <c r="E74" s="523">
        <v>114142278</v>
      </c>
      <c r="F74" s="130">
        <v>153.69999999999999</v>
      </c>
      <c r="G74" s="536"/>
      <c r="H74" s="24"/>
      <c r="I74" s="25"/>
      <c r="J74" s="20"/>
      <c r="K74" s="6"/>
    </row>
    <row r="75" spans="1:11" ht="14.5" x14ac:dyDescent="0.35">
      <c r="A75" s="20"/>
      <c r="B75" s="486" t="s">
        <v>209</v>
      </c>
      <c r="C75" s="121">
        <v>11.928452999999999</v>
      </c>
      <c r="D75" s="526">
        <v>5192828</v>
      </c>
      <c r="E75" s="523">
        <v>232614</v>
      </c>
      <c r="F75" s="130">
        <v>5.2</v>
      </c>
      <c r="G75" s="536"/>
      <c r="H75" s="24"/>
      <c r="I75" s="25"/>
      <c r="J75" s="20"/>
      <c r="K75" s="6"/>
    </row>
    <row r="76" spans="1:11" ht="14.5" x14ac:dyDescent="0.35">
      <c r="A76" s="20"/>
      <c r="B76" s="486" t="s">
        <v>210</v>
      </c>
      <c r="C76" s="121">
        <v>18.815671999999999</v>
      </c>
      <c r="D76" s="526">
        <v>22201053</v>
      </c>
      <c r="E76" s="523">
        <v>18731484</v>
      </c>
      <c r="F76" s="130">
        <v>71.599999999999994</v>
      </c>
      <c r="G76" s="536"/>
      <c r="H76" s="24"/>
      <c r="I76" s="25"/>
      <c r="J76" s="20"/>
      <c r="K76" s="6"/>
    </row>
    <row r="77" spans="1:11" ht="15" customHeight="1" x14ac:dyDescent="0.35">
      <c r="A77" s="20"/>
      <c r="B77" s="486" t="s">
        <v>211</v>
      </c>
      <c r="C77" s="121">
        <v>509.22221300000001</v>
      </c>
      <c r="D77" s="526">
        <v>558587406</v>
      </c>
      <c r="E77" s="523">
        <v>829925210</v>
      </c>
      <c r="F77" s="130">
        <v>1268.7</v>
      </c>
      <c r="G77" s="536"/>
      <c r="H77" s="24"/>
      <c r="I77" s="25"/>
      <c r="J77" s="20"/>
      <c r="K77" s="6"/>
    </row>
    <row r="78" spans="1:11" ht="14.5" x14ac:dyDescent="0.35">
      <c r="A78" s="20"/>
      <c r="B78" s="486" t="s">
        <v>212</v>
      </c>
      <c r="C78" s="121">
        <v>206.30747600000001</v>
      </c>
      <c r="D78" s="526">
        <v>152936664</v>
      </c>
      <c r="E78" s="523">
        <v>229116688</v>
      </c>
      <c r="F78" s="130">
        <v>360.5</v>
      </c>
      <c r="G78" s="536"/>
      <c r="H78" s="24"/>
      <c r="I78" s="25"/>
      <c r="J78" s="20"/>
      <c r="K78" s="6"/>
    </row>
    <row r="79" spans="1:11" ht="14.5" x14ac:dyDescent="0.35">
      <c r="A79" s="20"/>
      <c r="B79" s="488" t="s">
        <v>213</v>
      </c>
      <c r="C79" s="489">
        <v>938.48027400000001</v>
      </c>
      <c r="D79" s="527">
        <v>995886728</v>
      </c>
      <c r="E79" s="524">
        <v>1339169786</v>
      </c>
      <c r="F79" s="513">
        <v>2142.8000000000002</v>
      </c>
      <c r="G79" s="536"/>
      <c r="H79" s="24"/>
      <c r="I79" s="25"/>
      <c r="J79" s="20"/>
      <c r="K79" s="6"/>
    </row>
    <row r="80" spans="1:11" ht="14.5" x14ac:dyDescent="0.35">
      <c r="A80" s="20"/>
      <c r="B80" s="488" t="s">
        <v>214</v>
      </c>
      <c r="C80" s="489">
        <v>21478.452501</v>
      </c>
      <c r="D80" s="527">
        <v>22074541410.919998</v>
      </c>
      <c r="E80" s="524">
        <v>24239732363.259998</v>
      </c>
      <c r="F80" s="513">
        <v>31216.3</v>
      </c>
      <c r="G80" s="536"/>
      <c r="H80" s="24"/>
      <c r="I80" s="25"/>
      <c r="J80" s="20"/>
      <c r="K80" s="6"/>
    </row>
    <row r="81" spans="1:11" ht="14.5" x14ac:dyDescent="0.35">
      <c r="A81" s="20"/>
      <c r="B81" s="493" t="s">
        <v>215</v>
      </c>
      <c r="C81" s="491"/>
      <c r="D81" s="528"/>
      <c r="E81" s="525"/>
      <c r="F81" s="512"/>
      <c r="G81" s="536"/>
      <c r="H81" s="24"/>
      <c r="I81" s="25"/>
      <c r="J81" s="20"/>
      <c r="K81" s="6"/>
    </row>
    <row r="82" spans="1:11" ht="14.5" x14ac:dyDescent="0.35">
      <c r="A82" s="20"/>
      <c r="B82" s="493" t="s">
        <v>216</v>
      </c>
      <c r="C82" s="491"/>
      <c r="D82" s="528"/>
      <c r="E82" s="525"/>
      <c r="F82" s="512"/>
      <c r="G82" s="536"/>
      <c r="H82" s="24"/>
      <c r="I82" s="25"/>
      <c r="J82" s="20"/>
      <c r="K82" s="6"/>
    </row>
    <row r="83" spans="1:11" ht="14.5" x14ac:dyDescent="0.35">
      <c r="A83" s="20"/>
      <c r="B83" s="493" t="s">
        <v>217</v>
      </c>
      <c r="C83" s="491"/>
      <c r="D83" s="528"/>
      <c r="E83" s="525"/>
      <c r="F83" s="512"/>
      <c r="G83" s="536"/>
      <c r="H83" s="24"/>
      <c r="I83" s="25"/>
      <c r="J83" s="20"/>
      <c r="K83" s="6"/>
    </row>
    <row r="84" spans="1:11" ht="14.5" x14ac:dyDescent="0.35">
      <c r="A84" s="20"/>
      <c r="B84" s="486" t="s">
        <v>218</v>
      </c>
      <c r="C84" s="121">
        <v>2161.1532320000001</v>
      </c>
      <c r="D84" s="526">
        <v>2251563794.0800004</v>
      </c>
      <c r="E84" s="523">
        <v>2508049620.2399998</v>
      </c>
      <c r="F84" s="130">
        <v>3360.1</v>
      </c>
      <c r="G84" s="536"/>
      <c r="H84" s="24"/>
      <c r="I84" s="25"/>
      <c r="J84" s="20"/>
      <c r="K84" s="6"/>
    </row>
    <row r="85" spans="1:11" ht="14.5" x14ac:dyDescent="0.35">
      <c r="A85" s="20"/>
      <c r="B85" s="486" t="s">
        <v>219</v>
      </c>
      <c r="C85" s="121">
        <v>947.34238500000004</v>
      </c>
      <c r="D85" s="526">
        <v>852566509.83999991</v>
      </c>
      <c r="E85" s="523">
        <v>840026771.88999999</v>
      </c>
      <c r="F85" s="130">
        <v>904.7</v>
      </c>
      <c r="G85" s="536"/>
      <c r="H85" s="24"/>
      <c r="I85" s="25"/>
      <c r="J85" s="20"/>
      <c r="K85" s="6"/>
    </row>
    <row r="86" spans="1:11" ht="14.5" x14ac:dyDescent="0.35">
      <c r="A86" s="20"/>
      <c r="B86" s="486" t="s">
        <v>220</v>
      </c>
      <c r="C86" s="121">
        <v>5787.2510000000002</v>
      </c>
      <c r="D86" s="526">
        <v>6152816107.6200008</v>
      </c>
      <c r="E86" s="523">
        <v>6435791901.1000004</v>
      </c>
      <c r="F86" s="130">
        <v>8633.5</v>
      </c>
      <c r="G86" s="536"/>
      <c r="H86" s="24"/>
      <c r="I86" s="25"/>
      <c r="J86" s="20"/>
      <c r="K86" s="6"/>
    </row>
    <row r="87" spans="1:11" ht="14.5" x14ac:dyDescent="0.35">
      <c r="A87" s="20"/>
      <c r="B87" s="486" t="s">
        <v>221</v>
      </c>
      <c r="C87" s="121">
        <v>553.27295200000003</v>
      </c>
      <c r="D87" s="526">
        <v>537862266.09000003</v>
      </c>
      <c r="E87" s="523">
        <v>457245567.60000002</v>
      </c>
      <c r="F87" s="130">
        <v>451.8</v>
      </c>
      <c r="G87" s="536"/>
      <c r="H87" s="24"/>
      <c r="I87" s="25"/>
      <c r="J87" s="20"/>
      <c r="K87" s="6"/>
    </row>
    <row r="88" spans="1:11" ht="14.5" x14ac:dyDescent="0.35">
      <c r="A88" s="20"/>
      <c r="B88" s="486" t="s">
        <v>222</v>
      </c>
      <c r="C88" s="121">
        <v>451.12776000000002</v>
      </c>
      <c r="D88" s="526">
        <v>230076130.22</v>
      </c>
      <c r="E88" s="523">
        <v>140815033.31999999</v>
      </c>
      <c r="F88" s="130">
        <v>122</v>
      </c>
      <c r="G88" s="536"/>
      <c r="H88" s="24"/>
      <c r="I88" s="25"/>
      <c r="J88" s="20"/>
      <c r="K88" s="6"/>
    </row>
    <row r="89" spans="1:11" ht="25" customHeight="1" x14ac:dyDescent="0.35">
      <c r="A89" s="20"/>
      <c r="B89" s="486" t="s">
        <v>223</v>
      </c>
      <c r="C89" s="121">
        <v>565.04</v>
      </c>
      <c r="D89" s="526">
        <v>340879395.34999996</v>
      </c>
      <c r="E89" s="523">
        <v>334443298.16000003</v>
      </c>
      <c r="F89" s="130">
        <v>389.9</v>
      </c>
      <c r="G89" s="536"/>
      <c r="H89" s="24"/>
      <c r="I89" s="25"/>
      <c r="J89" s="20"/>
      <c r="K89" s="6"/>
    </row>
    <row r="90" spans="1:11" ht="14.5" x14ac:dyDescent="0.35">
      <c r="A90" s="20"/>
      <c r="B90" s="488" t="s">
        <v>224</v>
      </c>
      <c r="C90" s="489">
        <v>10465.184207</v>
      </c>
      <c r="D90" s="527">
        <v>10429202966.490002</v>
      </c>
      <c r="E90" s="524">
        <v>10716550443.139999</v>
      </c>
      <c r="F90" s="513">
        <v>13862</v>
      </c>
      <c r="G90" s="536"/>
      <c r="H90" s="24"/>
      <c r="I90" s="25"/>
      <c r="J90" s="20"/>
      <c r="K90" s="6"/>
    </row>
    <row r="91" spans="1:11" ht="14.5" x14ac:dyDescent="0.35">
      <c r="A91" s="20"/>
      <c r="B91" s="493" t="s">
        <v>225</v>
      </c>
      <c r="C91" s="491"/>
      <c r="D91" s="528"/>
      <c r="E91" s="525"/>
      <c r="F91" s="512"/>
      <c r="G91" s="536"/>
      <c r="H91" s="24"/>
      <c r="I91" s="25"/>
      <c r="J91" s="20"/>
      <c r="K91" s="6"/>
    </row>
    <row r="92" spans="1:11" ht="14.5" x14ac:dyDescent="0.35">
      <c r="A92" s="20"/>
      <c r="B92" s="486" t="s">
        <v>218</v>
      </c>
      <c r="C92" s="121" t="s">
        <v>139</v>
      </c>
      <c r="D92" s="526">
        <v>151173109.63</v>
      </c>
      <c r="E92" s="523">
        <v>328566912.40999997</v>
      </c>
      <c r="F92" s="130">
        <v>541.1</v>
      </c>
      <c r="G92" s="536"/>
      <c r="H92" s="24"/>
      <c r="I92" s="25"/>
      <c r="J92" s="20"/>
      <c r="K92" s="6"/>
    </row>
    <row r="93" spans="1:11" ht="14.5" x14ac:dyDescent="0.35">
      <c r="A93" s="20"/>
      <c r="B93" s="486" t="s">
        <v>219</v>
      </c>
      <c r="C93" s="121" t="s">
        <v>139</v>
      </c>
      <c r="D93" s="526">
        <v>56315411.240000002</v>
      </c>
      <c r="E93" s="523">
        <v>70985109.900000006</v>
      </c>
      <c r="F93" s="130">
        <v>79.599999999999994</v>
      </c>
      <c r="G93" s="536"/>
      <c r="H93" s="24"/>
      <c r="I93" s="25"/>
      <c r="J93" s="20"/>
      <c r="K93" s="6"/>
    </row>
    <row r="94" spans="1:11" ht="14.5" x14ac:dyDescent="0.35">
      <c r="A94" s="20"/>
      <c r="B94" s="486" t="s">
        <v>220</v>
      </c>
      <c r="C94" s="121" t="s">
        <v>139</v>
      </c>
      <c r="D94" s="526">
        <v>294776813.33000004</v>
      </c>
      <c r="E94" s="523">
        <v>635684423.63999999</v>
      </c>
      <c r="F94" s="130">
        <v>575.1</v>
      </c>
      <c r="G94" s="536"/>
      <c r="H94" s="24"/>
      <c r="I94" s="25"/>
      <c r="J94" s="20"/>
      <c r="K94" s="6"/>
    </row>
    <row r="95" spans="1:11" ht="14.5" x14ac:dyDescent="0.35">
      <c r="A95" s="20"/>
      <c r="B95" s="486" t="s">
        <v>221</v>
      </c>
      <c r="C95" s="121" t="s">
        <v>139</v>
      </c>
      <c r="D95" s="523">
        <v>0</v>
      </c>
      <c r="E95" s="523">
        <v>4348003</v>
      </c>
      <c r="F95" s="130">
        <v>4</v>
      </c>
      <c r="G95" s="536"/>
      <c r="H95" s="24"/>
      <c r="I95" s="25"/>
      <c r="J95" s="20"/>
      <c r="K95" s="6"/>
    </row>
    <row r="96" spans="1:11" ht="14.5" x14ac:dyDescent="0.35">
      <c r="A96" s="20"/>
      <c r="B96" s="486" t="s">
        <v>222</v>
      </c>
      <c r="C96" s="121" t="s">
        <v>139</v>
      </c>
      <c r="D96" s="526">
        <v>252122161.88999996</v>
      </c>
      <c r="E96" s="523">
        <v>299834022.38999999</v>
      </c>
      <c r="F96" s="130">
        <v>293.10000000000002</v>
      </c>
      <c r="G96" s="536"/>
      <c r="H96" s="24"/>
      <c r="I96" s="25"/>
      <c r="J96" s="20"/>
      <c r="K96" s="6"/>
    </row>
    <row r="97" spans="1:11" ht="25" x14ac:dyDescent="0.35">
      <c r="A97" s="20"/>
      <c r="B97" s="486" t="s">
        <v>223</v>
      </c>
      <c r="C97" s="121" t="s">
        <v>139</v>
      </c>
      <c r="D97" s="526">
        <v>5867813.9999999991</v>
      </c>
      <c r="E97" s="523">
        <v>3457965</v>
      </c>
      <c r="F97" s="130">
        <v>4.7</v>
      </c>
      <c r="G97" s="536"/>
      <c r="H97" s="24"/>
      <c r="I97" s="25"/>
      <c r="J97" s="20"/>
      <c r="K97" s="6"/>
    </row>
    <row r="98" spans="1:11" ht="14.5" x14ac:dyDescent="0.35">
      <c r="A98" s="20"/>
      <c r="B98" s="488" t="s">
        <v>226</v>
      </c>
      <c r="C98" s="579" t="s">
        <v>139</v>
      </c>
      <c r="D98" s="527">
        <v>767886461.45000005</v>
      </c>
      <c r="E98" s="524">
        <v>1342914372.3399999</v>
      </c>
      <c r="F98" s="513">
        <v>1497.8</v>
      </c>
      <c r="G98" s="536"/>
      <c r="H98" s="24"/>
      <c r="I98" s="25"/>
      <c r="J98" s="20"/>
      <c r="K98" s="6"/>
    </row>
    <row r="99" spans="1:11" ht="14.5" x14ac:dyDescent="0.35">
      <c r="A99" s="20"/>
      <c r="B99" s="488" t="s">
        <v>227</v>
      </c>
      <c r="C99" s="489">
        <f>C90</f>
        <v>10465.184207</v>
      </c>
      <c r="D99" s="527">
        <v>11220350604.240002</v>
      </c>
      <c r="E99" s="524">
        <v>12059464815.48</v>
      </c>
      <c r="F99" s="513">
        <v>15359.8</v>
      </c>
      <c r="G99" s="536"/>
      <c r="H99" s="24"/>
      <c r="I99" s="25"/>
      <c r="J99" s="20"/>
      <c r="K99" s="6"/>
    </row>
    <row r="100" spans="1:11" ht="14.5" x14ac:dyDescent="0.35">
      <c r="A100" s="20"/>
      <c r="B100" s="493" t="s">
        <v>228</v>
      </c>
      <c r="C100" s="491"/>
      <c r="D100" s="528"/>
      <c r="E100" s="525"/>
      <c r="F100" s="512"/>
      <c r="G100" s="536"/>
      <c r="H100" s="24"/>
      <c r="I100" s="25"/>
      <c r="J100" s="20"/>
      <c r="K100" s="6"/>
    </row>
    <row r="101" spans="1:11" ht="14.5" x14ac:dyDescent="0.35">
      <c r="A101" s="20"/>
      <c r="B101" s="486" t="s">
        <v>229</v>
      </c>
      <c r="C101" s="121">
        <v>208.713762</v>
      </c>
      <c r="D101" s="526">
        <v>230677888.23000002</v>
      </c>
      <c r="E101" s="523">
        <v>206820645.79000002</v>
      </c>
      <c r="F101" s="130">
        <v>219.5</v>
      </c>
      <c r="G101" s="536"/>
      <c r="H101" s="24"/>
      <c r="I101" s="25"/>
      <c r="J101" s="20"/>
      <c r="K101" s="6"/>
    </row>
    <row r="102" spans="1:11" ht="14.5" x14ac:dyDescent="0.35">
      <c r="A102" s="20"/>
      <c r="B102" s="486" t="s">
        <v>230</v>
      </c>
      <c r="C102" s="121">
        <v>110.624944</v>
      </c>
      <c r="D102" s="526">
        <v>115735995.37</v>
      </c>
      <c r="E102" s="523">
        <v>125369214.11000001</v>
      </c>
      <c r="F102" s="130">
        <v>147.1</v>
      </c>
      <c r="G102" s="536"/>
      <c r="H102" s="24"/>
      <c r="I102" s="25"/>
      <c r="J102" s="20"/>
      <c r="K102" s="6"/>
    </row>
    <row r="103" spans="1:11" ht="14.5" x14ac:dyDescent="0.35">
      <c r="A103" s="20"/>
      <c r="B103" s="486" t="s">
        <v>231</v>
      </c>
      <c r="C103" s="121">
        <v>28.769887000000001</v>
      </c>
      <c r="D103" s="526">
        <v>35677046.859999999</v>
      </c>
      <c r="E103" s="523">
        <v>37798526.100000001</v>
      </c>
      <c r="F103" s="130">
        <v>48.1</v>
      </c>
      <c r="G103" s="536"/>
      <c r="H103" s="24"/>
      <c r="I103" s="25"/>
      <c r="J103" s="20"/>
      <c r="K103" s="6"/>
    </row>
    <row r="104" spans="1:11" ht="14.5" x14ac:dyDescent="0.35">
      <c r="A104" s="20"/>
      <c r="B104" s="486" t="s">
        <v>232</v>
      </c>
      <c r="C104" s="429" t="s">
        <v>139</v>
      </c>
      <c r="D104" s="526">
        <v>3048688.5700000003</v>
      </c>
      <c r="E104" s="523">
        <v>3400039.24</v>
      </c>
      <c r="F104" s="130">
        <v>5.7</v>
      </c>
      <c r="G104" s="536"/>
      <c r="H104" s="24"/>
      <c r="I104" s="25"/>
      <c r="J104" s="20"/>
      <c r="K104" s="6"/>
    </row>
    <row r="105" spans="1:11" ht="14.5" x14ac:dyDescent="0.35">
      <c r="A105" s="20"/>
      <c r="B105" s="486" t="s">
        <v>233</v>
      </c>
      <c r="C105" s="121">
        <v>139.18549200000001</v>
      </c>
      <c r="D105" s="526">
        <v>125462681.75999998</v>
      </c>
      <c r="E105" s="523">
        <v>118353101.75999999</v>
      </c>
      <c r="F105" s="130">
        <v>112.2</v>
      </c>
      <c r="G105" s="536"/>
      <c r="H105" s="24"/>
      <c r="I105" s="25"/>
      <c r="J105" s="20"/>
      <c r="K105" s="6"/>
    </row>
    <row r="106" spans="1:11" ht="14.5" x14ac:dyDescent="0.35">
      <c r="A106" s="20"/>
      <c r="B106" s="488" t="s">
        <v>234</v>
      </c>
      <c r="C106" s="579">
        <v>487.294085</v>
      </c>
      <c r="D106" s="527">
        <v>510602300.78999996</v>
      </c>
      <c r="E106" s="524">
        <v>491741527.00000006</v>
      </c>
      <c r="F106" s="513">
        <v>532.6</v>
      </c>
      <c r="G106" s="536"/>
      <c r="H106" s="24"/>
      <c r="I106" s="25"/>
      <c r="J106" s="20"/>
      <c r="K106" s="6"/>
    </row>
    <row r="107" spans="1:11" ht="14.5" x14ac:dyDescent="0.35">
      <c r="A107" s="20"/>
      <c r="B107" s="493" t="s">
        <v>235</v>
      </c>
      <c r="C107" s="491"/>
      <c r="D107" s="528"/>
      <c r="E107" s="525"/>
      <c r="F107" s="512"/>
      <c r="G107" s="536"/>
      <c r="H107" s="24"/>
      <c r="I107" s="25"/>
      <c r="J107" s="20"/>
      <c r="K107" s="6"/>
    </row>
    <row r="108" spans="1:11" ht="14.5" x14ac:dyDescent="0.35">
      <c r="A108" s="20"/>
      <c r="B108" s="486" t="s">
        <v>236</v>
      </c>
      <c r="C108" s="121">
        <v>230.98938899999999</v>
      </c>
      <c r="D108" s="526">
        <v>238488633.66999996</v>
      </c>
      <c r="E108" s="523">
        <v>249711864.47</v>
      </c>
      <c r="F108" s="130">
        <v>348.6</v>
      </c>
      <c r="G108" s="536"/>
      <c r="H108" s="24"/>
      <c r="I108" s="25"/>
      <c r="J108" s="20"/>
      <c r="K108" s="6"/>
    </row>
    <row r="109" spans="1:11" ht="14.5" x14ac:dyDescent="0.35">
      <c r="A109" s="20"/>
      <c r="B109" s="486" t="s">
        <v>237</v>
      </c>
      <c r="C109" s="121">
        <v>177.36166499999999</v>
      </c>
      <c r="D109" s="526">
        <v>171548253.41</v>
      </c>
      <c r="E109" s="523">
        <v>180568936.59</v>
      </c>
      <c r="F109" s="130">
        <v>245.7</v>
      </c>
      <c r="G109" s="536"/>
      <c r="H109" s="24"/>
      <c r="I109" s="25"/>
      <c r="J109" s="20"/>
      <c r="K109" s="6"/>
    </row>
    <row r="110" spans="1:11" ht="14.5" customHeight="1" x14ac:dyDescent="0.35">
      <c r="A110" s="20"/>
      <c r="B110" s="486" t="s">
        <v>238</v>
      </c>
      <c r="C110" s="121">
        <v>45.941284000000003</v>
      </c>
      <c r="D110" s="526">
        <v>36345413.579999998</v>
      </c>
      <c r="E110" s="523">
        <v>47000237.859999999</v>
      </c>
      <c r="F110" s="130">
        <v>55.3</v>
      </c>
      <c r="G110" s="536"/>
      <c r="H110" s="24"/>
      <c r="I110" s="25"/>
      <c r="J110" s="20"/>
      <c r="K110" s="6"/>
    </row>
    <row r="111" spans="1:11" ht="14.5" x14ac:dyDescent="0.35">
      <c r="A111" s="20"/>
      <c r="B111" s="486" t="s">
        <v>239</v>
      </c>
      <c r="C111" s="121">
        <v>18.928508999999998</v>
      </c>
      <c r="D111" s="526">
        <v>20376255.120000001</v>
      </c>
      <c r="E111" s="523">
        <v>22128909</v>
      </c>
      <c r="F111" s="130">
        <v>22.7</v>
      </c>
      <c r="G111" s="536"/>
      <c r="H111" s="24"/>
      <c r="I111" s="25"/>
      <c r="J111" s="20"/>
      <c r="K111" s="6"/>
    </row>
    <row r="112" spans="1:11" ht="14.5" x14ac:dyDescent="0.35">
      <c r="A112" s="20"/>
      <c r="B112" s="486" t="s">
        <v>235</v>
      </c>
      <c r="C112" s="121">
        <v>241.40030999999999</v>
      </c>
      <c r="D112" s="526">
        <v>55810406.120000005</v>
      </c>
      <c r="E112" s="523">
        <v>71898331.090000004</v>
      </c>
      <c r="F112" s="130">
        <v>95.4</v>
      </c>
      <c r="G112" s="536"/>
      <c r="H112" s="24"/>
      <c r="I112" s="25"/>
      <c r="J112" s="20"/>
      <c r="K112" s="6"/>
    </row>
    <row r="113" spans="1:11" ht="14.5" x14ac:dyDescent="0.35">
      <c r="A113" s="20"/>
      <c r="B113" s="488" t="s">
        <v>240</v>
      </c>
      <c r="C113" s="579">
        <v>714.62115700000004</v>
      </c>
      <c r="D113" s="526">
        <v>522568961.90000004</v>
      </c>
      <c r="E113" s="523">
        <v>571308279.00999999</v>
      </c>
      <c r="F113" s="130">
        <v>767.7</v>
      </c>
      <c r="G113" s="536"/>
      <c r="H113" s="24"/>
      <c r="I113" s="25"/>
      <c r="J113" s="20"/>
      <c r="K113" s="6"/>
    </row>
    <row r="114" spans="1:11" ht="14.5" x14ac:dyDescent="0.35">
      <c r="A114" s="20"/>
      <c r="B114" s="488" t="s">
        <v>241</v>
      </c>
      <c r="C114" s="489">
        <v>11667.099448999999</v>
      </c>
      <c r="D114" s="527">
        <v>12253521866.930002</v>
      </c>
      <c r="E114" s="524">
        <v>13122514621.49</v>
      </c>
      <c r="F114" s="513">
        <v>16660</v>
      </c>
      <c r="G114" s="536"/>
      <c r="H114" s="24"/>
      <c r="I114" s="25"/>
      <c r="J114" s="20"/>
      <c r="K114" s="6"/>
    </row>
    <row r="115" spans="1:11" ht="14.5" x14ac:dyDescent="0.35">
      <c r="A115" s="20"/>
      <c r="B115" s="493" t="s">
        <v>242</v>
      </c>
      <c r="C115" s="491"/>
      <c r="D115" s="528"/>
      <c r="E115" s="525"/>
      <c r="F115" s="512"/>
      <c r="G115" s="536"/>
      <c r="H115" s="24"/>
      <c r="I115" s="25"/>
      <c r="J115" s="20"/>
      <c r="K115" s="6"/>
    </row>
    <row r="116" spans="1:11" ht="14.5" x14ac:dyDescent="0.35">
      <c r="A116" s="20"/>
      <c r="B116" s="493" t="s">
        <v>243</v>
      </c>
      <c r="C116" s="491"/>
      <c r="D116" s="528"/>
      <c r="E116" s="525"/>
      <c r="F116" s="512"/>
      <c r="G116" s="536"/>
      <c r="H116" s="24"/>
      <c r="I116" s="25"/>
      <c r="J116" s="20"/>
      <c r="K116" s="6"/>
    </row>
    <row r="117" spans="1:11" ht="14.5" x14ac:dyDescent="0.35">
      <c r="A117" s="20"/>
      <c r="B117" s="486" t="s">
        <v>244</v>
      </c>
      <c r="C117" s="121">
        <v>1215.0867969999999</v>
      </c>
      <c r="D117" s="526">
        <v>1267314819.02</v>
      </c>
      <c r="E117" s="523">
        <v>1358527130.6599998</v>
      </c>
      <c r="F117" s="130">
        <v>1551.2</v>
      </c>
      <c r="G117" s="536"/>
      <c r="H117" s="24"/>
      <c r="I117" s="25"/>
      <c r="J117" s="20"/>
      <c r="K117" s="6"/>
    </row>
    <row r="118" spans="1:11" ht="14.5" x14ac:dyDescent="0.35">
      <c r="A118" s="20"/>
      <c r="B118" s="486" t="s">
        <v>245</v>
      </c>
      <c r="C118" s="121">
        <v>621.48647600000004</v>
      </c>
      <c r="D118" s="526">
        <v>682367487.24999988</v>
      </c>
      <c r="E118" s="523">
        <v>785966333.68000007</v>
      </c>
      <c r="F118" s="130">
        <v>897.6</v>
      </c>
      <c r="G118" s="536"/>
      <c r="H118" s="24"/>
      <c r="I118" s="25"/>
      <c r="J118" s="20"/>
      <c r="K118" s="6"/>
    </row>
    <row r="119" spans="1:11" ht="14.5" x14ac:dyDescent="0.35">
      <c r="A119" s="20"/>
      <c r="B119" s="486" t="s">
        <v>246</v>
      </c>
      <c r="C119" s="121">
        <v>122.788121</v>
      </c>
      <c r="D119" s="526">
        <v>109537614.28</v>
      </c>
      <c r="E119" s="523">
        <v>103564062</v>
      </c>
      <c r="F119" s="130">
        <v>106.8</v>
      </c>
      <c r="G119" s="536"/>
      <c r="H119" s="24"/>
      <c r="I119" s="25"/>
      <c r="J119" s="20"/>
      <c r="K119" s="6"/>
    </row>
    <row r="120" spans="1:11" ht="14.5" x14ac:dyDescent="0.35">
      <c r="A120" s="20"/>
      <c r="B120" s="486" t="s">
        <v>247</v>
      </c>
      <c r="C120" s="121">
        <v>292.67308200000002</v>
      </c>
      <c r="D120" s="526">
        <v>308390796.37</v>
      </c>
      <c r="E120" s="523">
        <v>300773179</v>
      </c>
      <c r="F120" s="130">
        <v>320.89999999999998</v>
      </c>
      <c r="G120" s="536"/>
      <c r="H120" s="24"/>
      <c r="I120" s="25"/>
      <c r="J120" s="20"/>
      <c r="K120" s="6"/>
    </row>
    <row r="121" spans="1:11" ht="14.5" x14ac:dyDescent="0.35">
      <c r="A121" s="20"/>
      <c r="B121" s="488" t="s">
        <v>248</v>
      </c>
      <c r="C121" s="489">
        <v>2252.0344759999998</v>
      </c>
      <c r="D121" s="527">
        <v>2367610716.9199996</v>
      </c>
      <c r="E121" s="524">
        <v>2548830705.3400002</v>
      </c>
      <c r="F121" s="513">
        <v>2876.5</v>
      </c>
      <c r="G121" s="536"/>
      <c r="H121" s="24"/>
      <c r="I121" s="25"/>
      <c r="J121" s="20"/>
      <c r="K121" s="6"/>
    </row>
    <row r="122" spans="1:11" ht="14.5" x14ac:dyDescent="0.35">
      <c r="A122" s="20"/>
      <c r="B122" s="493" t="s">
        <v>249</v>
      </c>
      <c r="C122" s="491"/>
      <c r="D122" s="528"/>
      <c r="E122" s="525"/>
      <c r="F122" s="512"/>
      <c r="G122" s="536"/>
      <c r="H122" s="24"/>
      <c r="I122" s="25"/>
      <c r="J122" s="20"/>
      <c r="K122" s="6"/>
    </row>
    <row r="123" spans="1:11" ht="14.5" x14ac:dyDescent="0.35">
      <c r="A123" s="20"/>
      <c r="B123" s="486" t="s">
        <v>244</v>
      </c>
      <c r="C123" s="121">
        <v>426.2201</v>
      </c>
      <c r="D123" s="526">
        <v>435718743.81000006</v>
      </c>
      <c r="E123" s="523">
        <v>445243707.32000005</v>
      </c>
      <c r="F123" s="130">
        <v>477.1</v>
      </c>
      <c r="G123" s="536"/>
      <c r="H123" s="24"/>
      <c r="I123" s="25"/>
      <c r="J123" s="20"/>
      <c r="K123" s="6"/>
    </row>
    <row r="124" spans="1:11" ht="14.5" x14ac:dyDescent="0.35">
      <c r="A124" s="20"/>
      <c r="B124" s="486" t="s">
        <v>245</v>
      </c>
      <c r="C124" s="121">
        <v>110.31826</v>
      </c>
      <c r="D124" s="526">
        <v>113095838.09999998</v>
      </c>
      <c r="E124" s="523">
        <v>111308711.34999999</v>
      </c>
      <c r="F124" s="130">
        <v>124.7</v>
      </c>
      <c r="G124" s="536"/>
      <c r="H124" s="24"/>
      <c r="I124" s="25"/>
      <c r="J124" s="20"/>
      <c r="K124" s="6"/>
    </row>
    <row r="125" spans="1:11" ht="14.5" x14ac:dyDescent="0.35">
      <c r="A125" s="20"/>
      <c r="B125" s="486" t="s">
        <v>246</v>
      </c>
      <c r="C125" s="121">
        <v>13.614768</v>
      </c>
      <c r="D125" s="526">
        <v>13005676.57</v>
      </c>
      <c r="E125" s="523">
        <v>14895204</v>
      </c>
      <c r="F125" s="130">
        <v>14.9</v>
      </c>
      <c r="G125" s="536"/>
      <c r="H125" s="24"/>
      <c r="I125" s="25"/>
      <c r="J125" s="20"/>
      <c r="K125" s="6"/>
    </row>
    <row r="126" spans="1:11" ht="14.5" x14ac:dyDescent="0.35">
      <c r="A126" s="20"/>
      <c r="B126" s="486" t="s">
        <v>247</v>
      </c>
      <c r="C126" s="121">
        <v>129.53163599999999</v>
      </c>
      <c r="D126" s="526">
        <v>157804196.13999999</v>
      </c>
      <c r="E126" s="523">
        <v>164418871.52000001</v>
      </c>
      <c r="F126" s="130">
        <v>182.5</v>
      </c>
      <c r="G126" s="536"/>
      <c r="H126" s="24"/>
      <c r="I126" s="25"/>
      <c r="J126" s="20"/>
      <c r="K126" s="6"/>
    </row>
    <row r="127" spans="1:11" ht="14.5" x14ac:dyDescent="0.35">
      <c r="A127" s="20"/>
      <c r="B127" s="488" t="s">
        <v>250</v>
      </c>
      <c r="C127" s="489">
        <v>679.68476399999997</v>
      </c>
      <c r="D127" s="527">
        <v>719624454.62</v>
      </c>
      <c r="E127" s="524">
        <v>735866494.19000006</v>
      </c>
      <c r="F127" s="513">
        <v>799.2</v>
      </c>
      <c r="G127" s="536"/>
      <c r="H127" s="24"/>
      <c r="I127" s="25"/>
      <c r="J127" s="20"/>
      <c r="K127" s="6"/>
    </row>
    <row r="128" spans="1:11" ht="14.5" x14ac:dyDescent="0.35">
      <c r="A128" s="20"/>
      <c r="B128" s="493" t="s">
        <v>251</v>
      </c>
      <c r="C128" s="491"/>
      <c r="D128" s="528"/>
      <c r="E128" s="525"/>
      <c r="F128" s="512"/>
      <c r="G128" s="536"/>
      <c r="H128" s="24"/>
      <c r="I128" s="25"/>
      <c r="J128" s="20"/>
      <c r="K128" s="6"/>
    </row>
    <row r="129" spans="1:11" ht="14.5" x14ac:dyDescent="0.35">
      <c r="A129" s="20"/>
      <c r="B129" s="486" t="s">
        <v>244</v>
      </c>
      <c r="C129" s="121">
        <v>180.31778199999999</v>
      </c>
      <c r="D129" s="526">
        <v>184001155.94999999</v>
      </c>
      <c r="E129" s="523">
        <v>186225760.84</v>
      </c>
      <c r="F129" s="130">
        <v>212</v>
      </c>
      <c r="G129" s="536"/>
      <c r="H129" s="24"/>
      <c r="I129" s="25"/>
      <c r="J129" s="20"/>
      <c r="K129" s="6"/>
    </row>
    <row r="130" spans="1:11" ht="14.5" x14ac:dyDescent="0.35">
      <c r="A130" s="20"/>
      <c r="B130" s="486" t="s">
        <v>245</v>
      </c>
      <c r="C130" s="121">
        <v>35.295754000000002</v>
      </c>
      <c r="D130" s="526">
        <v>37848348.010000005</v>
      </c>
      <c r="E130" s="523">
        <v>37507241.350000001</v>
      </c>
      <c r="F130" s="130">
        <v>40</v>
      </c>
      <c r="G130" s="536"/>
      <c r="H130" s="24"/>
      <c r="I130" s="25"/>
      <c r="J130" s="20"/>
      <c r="K130" s="6"/>
    </row>
    <row r="131" spans="1:11" ht="14.5" x14ac:dyDescent="0.35">
      <c r="A131" s="20"/>
      <c r="B131" s="486" t="s">
        <v>246</v>
      </c>
      <c r="C131" s="121">
        <v>16.343809</v>
      </c>
      <c r="D131" s="526">
        <v>13725236.959999999</v>
      </c>
      <c r="E131" s="523">
        <v>16906593</v>
      </c>
      <c r="F131" s="130">
        <v>16.399999999999999</v>
      </c>
      <c r="G131" s="536"/>
      <c r="H131" s="24"/>
      <c r="I131" s="25"/>
      <c r="J131" s="20"/>
      <c r="K131" s="6"/>
    </row>
    <row r="132" spans="1:11" ht="14.5" x14ac:dyDescent="0.35">
      <c r="A132" s="20"/>
      <c r="B132" s="486" t="s">
        <v>247</v>
      </c>
      <c r="C132" s="121">
        <v>76.086033999999998</v>
      </c>
      <c r="D132" s="526">
        <v>75685524.920000002</v>
      </c>
      <c r="E132" s="523">
        <v>78122739.659999996</v>
      </c>
      <c r="F132" s="130">
        <v>92.5</v>
      </c>
      <c r="G132" s="536"/>
      <c r="H132" s="24"/>
      <c r="I132" s="25"/>
      <c r="J132" s="20"/>
      <c r="K132" s="6"/>
    </row>
    <row r="133" spans="1:11" ht="14.5" x14ac:dyDescent="0.35">
      <c r="A133" s="20"/>
      <c r="B133" s="488" t="s">
        <v>252</v>
      </c>
      <c r="C133" s="489">
        <v>308.04337900000002</v>
      </c>
      <c r="D133" s="527">
        <v>311260265.83999997</v>
      </c>
      <c r="E133" s="524">
        <v>318762334.85000002</v>
      </c>
      <c r="F133" s="513">
        <v>360.9</v>
      </c>
      <c r="G133" s="536"/>
      <c r="H133" s="24"/>
      <c r="I133" s="25"/>
      <c r="J133" s="20"/>
      <c r="K133" s="6"/>
    </row>
    <row r="134" spans="1:11" ht="14.5" x14ac:dyDescent="0.35">
      <c r="A134" s="20"/>
      <c r="B134" s="486" t="s">
        <v>253</v>
      </c>
      <c r="C134" s="121">
        <v>459.288884</v>
      </c>
      <c r="D134" s="526">
        <v>474638822.26999992</v>
      </c>
      <c r="E134" s="523">
        <v>501326113.51999998</v>
      </c>
      <c r="F134" s="130">
        <v>558.9</v>
      </c>
      <c r="G134" s="536"/>
      <c r="H134" s="24"/>
      <c r="I134" s="25"/>
      <c r="J134" s="20"/>
      <c r="K134" s="6"/>
    </row>
    <row r="135" spans="1:11" ht="14.5" x14ac:dyDescent="0.35">
      <c r="A135" s="20"/>
      <c r="B135" s="486" t="s">
        <v>254</v>
      </c>
      <c r="C135" s="121">
        <v>15.432372000000001</v>
      </c>
      <c r="D135" s="526">
        <v>15502108.850000001</v>
      </c>
      <c r="E135" s="523">
        <v>18918501.899999999</v>
      </c>
      <c r="F135" s="130">
        <v>19</v>
      </c>
      <c r="G135" s="536"/>
      <c r="H135" s="24"/>
      <c r="I135" s="25"/>
      <c r="J135" s="20"/>
      <c r="K135" s="6"/>
    </row>
    <row r="136" spans="1:11" ht="14.5" x14ac:dyDescent="0.35">
      <c r="A136" s="20"/>
      <c r="B136" s="493" t="s">
        <v>255</v>
      </c>
      <c r="C136" s="491"/>
      <c r="D136" s="528"/>
      <c r="E136" s="525">
        <v>520244615.41999996</v>
      </c>
      <c r="F136" s="512"/>
      <c r="G136" s="536"/>
      <c r="H136" s="24"/>
      <c r="I136" s="25"/>
      <c r="J136" s="20"/>
      <c r="K136" s="6"/>
    </row>
    <row r="137" spans="1:11" ht="14.15" customHeight="1" x14ac:dyDescent="0.35">
      <c r="A137" s="20"/>
      <c r="B137" s="486" t="s">
        <v>256</v>
      </c>
      <c r="C137" s="121">
        <v>41.851075999999999</v>
      </c>
      <c r="D137" s="526">
        <v>38984628.24000001</v>
      </c>
      <c r="E137" s="523">
        <v>43661392.530000001</v>
      </c>
      <c r="F137" s="130">
        <v>53.5</v>
      </c>
      <c r="G137" s="536"/>
      <c r="H137" s="24"/>
      <c r="I137" s="25"/>
      <c r="J137" s="20"/>
      <c r="K137" s="6"/>
    </row>
    <row r="138" spans="1:11" ht="14.5" x14ac:dyDescent="0.35">
      <c r="A138" s="20"/>
      <c r="B138" s="486" t="s">
        <v>257</v>
      </c>
      <c r="C138" s="121">
        <v>36.288573999999997</v>
      </c>
      <c r="D138" s="526">
        <v>35431661.849999994</v>
      </c>
      <c r="E138" s="523">
        <v>35307589.509999998</v>
      </c>
      <c r="F138" s="130">
        <v>41.2</v>
      </c>
      <c r="G138" s="536"/>
      <c r="H138" s="24"/>
      <c r="I138" s="25"/>
      <c r="J138" s="20"/>
      <c r="K138" s="6"/>
    </row>
    <row r="139" spans="1:11" ht="15" customHeight="1" x14ac:dyDescent="0.35">
      <c r="A139" s="20"/>
      <c r="B139" s="486" t="s">
        <v>238</v>
      </c>
      <c r="C139" s="121">
        <v>6.1451130000000003</v>
      </c>
      <c r="D139" s="526">
        <v>5496956.04</v>
      </c>
      <c r="E139" s="523">
        <v>5601266.3200000003</v>
      </c>
      <c r="F139" s="130">
        <v>7.7</v>
      </c>
      <c r="G139" s="536"/>
      <c r="H139" s="24"/>
      <c r="I139" s="25"/>
      <c r="J139" s="20"/>
      <c r="K139" s="6"/>
    </row>
    <row r="140" spans="1:11" ht="14.5" x14ac:dyDescent="0.35">
      <c r="A140" s="20"/>
      <c r="B140" s="486" t="s">
        <v>255</v>
      </c>
      <c r="C140" s="121">
        <v>44.354421000000002</v>
      </c>
      <c r="D140" s="526">
        <v>28188584.68</v>
      </c>
      <c r="E140" s="523">
        <v>36763897.039999999</v>
      </c>
      <c r="F140" s="130">
        <v>37.6</v>
      </c>
      <c r="G140" s="536"/>
      <c r="H140" s="24"/>
      <c r="I140" s="25"/>
      <c r="J140" s="20"/>
      <c r="K140" s="6"/>
    </row>
    <row r="141" spans="1:11" ht="14.5" x14ac:dyDescent="0.35">
      <c r="A141" s="20"/>
      <c r="B141" s="488" t="s">
        <v>258</v>
      </c>
      <c r="C141" s="489">
        <v>128.639185</v>
      </c>
      <c r="D141" s="527">
        <v>108101830.81</v>
      </c>
      <c r="E141" s="524">
        <v>121334145.39999998</v>
      </c>
      <c r="F141" s="513">
        <v>139.9</v>
      </c>
      <c r="G141" s="536"/>
      <c r="H141" s="24"/>
      <c r="I141" s="25"/>
      <c r="J141" s="20"/>
      <c r="K141" s="6"/>
    </row>
    <row r="142" spans="1:11" ht="14.5" x14ac:dyDescent="0.35">
      <c r="A142" s="20"/>
      <c r="B142" s="488" t="s">
        <v>259</v>
      </c>
      <c r="C142" s="489">
        <v>3843.1230599999999</v>
      </c>
      <c r="D142" s="527">
        <v>3996738199.3099999</v>
      </c>
      <c r="E142" s="524">
        <v>4245038295.2000003</v>
      </c>
      <c r="F142" s="513">
        <v>4754.3999999999996</v>
      </c>
      <c r="G142" s="536"/>
      <c r="H142" s="24"/>
      <c r="I142" s="25"/>
      <c r="J142" s="20"/>
      <c r="K142" s="6"/>
    </row>
    <row r="143" spans="1:11" ht="14.5" x14ac:dyDescent="0.35">
      <c r="A143" s="20"/>
      <c r="B143" s="493" t="s">
        <v>260</v>
      </c>
      <c r="C143" s="491"/>
      <c r="D143" s="528"/>
      <c r="E143" s="525"/>
      <c r="F143" s="512"/>
      <c r="G143" s="536"/>
      <c r="H143" s="24"/>
      <c r="I143" s="25"/>
      <c r="J143" s="20"/>
      <c r="K143" s="6"/>
    </row>
    <row r="144" spans="1:11" ht="14.5" x14ac:dyDescent="0.35">
      <c r="A144" s="20"/>
      <c r="B144" s="486" t="s">
        <v>261</v>
      </c>
      <c r="C144" s="121">
        <v>1325.452104</v>
      </c>
      <c r="D144" s="526">
        <v>1529593187.5800004</v>
      </c>
      <c r="E144" s="523">
        <v>1629648519.0700002</v>
      </c>
      <c r="F144" s="130">
        <v>1769.7</v>
      </c>
      <c r="G144" s="536"/>
      <c r="H144" s="24"/>
      <c r="I144" s="25"/>
      <c r="J144" s="20"/>
      <c r="K144" s="6"/>
    </row>
    <row r="145" spans="1:11" ht="14.5" x14ac:dyDescent="0.35">
      <c r="A145" s="20"/>
      <c r="B145" s="486" t="s">
        <v>244</v>
      </c>
      <c r="C145" s="121">
        <v>671.75572999999997</v>
      </c>
      <c r="D145" s="526">
        <v>726351787.51000023</v>
      </c>
      <c r="E145" s="523">
        <v>727996406.35000002</v>
      </c>
      <c r="F145" s="130">
        <v>861</v>
      </c>
      <c r="G145" s="536"/>
      <c r="H145" s="24"/>
      <c r="I145" s="25"/>
      <c r="J145" s="20"/>
      <c r="K145" s="6"/>
    </row>
    <row r="146" spans="1:11" ht="25" x14ac:dyDescent="0.35">
      <c r="A146" s="20"/>
      <c r="B146" s="486" t="s">
        <v>262</v>
      </c>
      <c r="C146" s="121">
        <v>490.369439</v>
      </c>
      <c r="D146" s="526">
        <v>35724361.700000003</v>
      </c>
      <c r="E146" s="523">
        <v>38692060.710000001</v>
      </c>
      <c r="F146" s="130">
        <v>49</v>
      </c>
      <c r="G146" s="536"/>
      <c r="H146" s="24"/>
      <c r="I146" s="25"/>
      <c r="J146" s="20"/>
      <c r="K146" s="6"/>
    </row>
    <row r="147" spans="1:11" ht="14.5" customHeight="1" x14ac:dyDescent="0.35">
      <c r="A147" s="20"/>
      <c r="B147" s="486" t="s">
        <v>263</v>
      </c>
      <c r="C147" s="121">
        <v>22.982797999999999</v>
      </c>
      <c r="D147" s="526">
        <v>18711649.27</v>
      </c>
      <c r="E147" s="523">
        <v>26031967.66</v>
      </c>
      <c r="F147" s="130">
        <v>32.799999999999997</v>
      </c>
      <c r="G147" s="536"/>
      <c r="H147" s="24"/>
      <c r="I147" s="25"/>
      <c r="J147" s="20"/>
      <c r="K147" s="6"/>
    </row>
    <row r="148" spans="1:11" ht="14.5" x14ac:dyDescent="0.35">
      <c r="A148" s="20"/>
      <c r="B148" s="486" t="s">
        <v>264</v>
      </c>
      <c r="C148" s="121">
        <v>13.259261</v>
      </c>
      <c r="D148" s="526">
        <v>2188289.67</v>
      </c>
      <c r="E148" s="523">
        <v>1270522.5</v>
      </c>
      <c r="F148" s="130">
        <v>1.6</v>
      </c>
      <c r="G148" s="536"/>
      <c r="H148" s="24"/>
      <c r="I148" s="25"/>
      <c r="J148" s="20"/>
      <c r="K148" s="6"/>
    </row>
    <row r="149" spans="1:11" ht="14.15" customHeight="1" x14ac:dyDescent="0.35">
      <c r="A149" s="20"/>
      <c r="B149" s="486" t="s">
        <v>238</v>
      </c>
      <c r="C149" s="121">
        <v>3.3930030000000002</v>
      </c>
      <c r="D149" s="526">
        <v>28386986.029999997</v>
      </c>
      <c r="E149" s="523">
        <v>39871132.230000004</v>
      </c>
      <c r="F149" s="130">
        <v>56.1</v>
      </c>
      <c r="G149" s="536"/>
      <c r="H149" s="24"/>
      <c r="I149" s="25"/>
      <c r="J149" s="20"/>
      <c r="K149" s="6"/>
    </row>
    <row r="150" spans="1:11" ht="14.5" x14ac:dyDescent="0.35">
      <c r="A150" s="20"/>
      <c r="B150" s="486" t="s">
        <v>265</v>
      </c>
      <c r="C150" s="121">
        <v>26.072946999999999</v>
      </c>
      <c r="D150" s="526">
        <v>88642407.929999977</v>
      </c>
      <c r="E150" s="523">
        <v>106367203.5</v>
      </c>
      <c r="F150" s="130">
        <v>122.8</v>
      </c>
      <c r="G150" s="536"/>
      <c r="H150" s="24"/>
      <c r="I150" s="25"/>
      <c r="J150" s="20"/>
      <c r="K150" s="6"/>
    </row>
    <row r="151" spans="1:11" ht="14.5" x14ac:dyDescent="0.35">
      <c r="A151" s="20"/>
      <c r="B151" s="486" t="s">
        <v>266</v>
      </c>
      <c r="C151" s="121">
        <v>83.956023999999999</v>
      </c>
      <c r="D151" s="526">
        <v>524563335.62000006</v>
      </c>
      <c r="E151" s="523">
        <v>559135908.57999992</v>
      </c>
      <c r="F151" s="130">
        <v>685.5</v>
      </c>
      <c r="G151" s="536"/>
      <c r="H151" s="24"/>
      <c r="I151" s="25"/>
      <c r="J151" s="20"/>
      <c r="K151" s="6"/>
    </row>
    <row r="152" spans="1:11" ht="14.5" x14ac:dyDescent="0.35">
      <c r="A152" s="20"/>
      <c r="B152" s="488" t="s">
        <v>267</v>
      </c>
      <c r="C152" s="489">
        <v>2637.2413059999999</v>
      </c>
      <c r="D152" s="527">
        <v>2954162005.3100004</v>
      </c>
      <c r="E152" s="524">
        <v>3129013720.5999999</v>
      </c>
      <c r="F152" s="513">
        <v>3578.5</v>
      </c>
      <c r="G152" s="536"/>
      <c r="H152" s="24"/>
      <c r="I152" s="25"/>
      <c r="J152" s="20"/>
      <c r="K152" s="6"/>
    </row>
    <row r="153" spans="1:11" ht="14.5" x14ac:dyDescent="0.35">
      <c r="A153" s="20"/>
      <c r="B153" s="493" t="s">
        <v>268</v>
      </c>
      <c r="C153" s="491"/>
      <c r="D153" s="528"/>
      <c r="E153" s="525"/>
      <c r="F153" s="512"/>
      <c r="G153" s="536"/>
      <c r="H153" s="24"/>
      <c r="I153" s="25"/>
      <c r="J153" s="20"/>
      <c r="K153" s="6"/>
    </row>
    <row r="154" spans="1:11" ht="14.5" x14ac:dyDescent="0.35">
      <c r="A154" s="20"/>
      <c r="B154" s="486" t="s">
        <v>244</v>
      </c>
      <c r="C154" s="121">
        <v>38.665132999999997</v>
      </c>
      <c r="D154" s="526">
        <v>45037135.890000001</v>
      </c>
      <c r="E154" s="523">
        <v>36406466.870000005</v>
      </c>
      <c r="F154" s="130">
        <v>30.2</v>
      </c>
      <c r="G154" s="536"/>
      <c r="H154" s="24"/>
      <c r="I154" s="25"/>
      <c r="J154" s="20"/>
      <c r="K154" s="6"/>
    </row>
    <row r="155" spans="1:11" ht="14.5" x14ac:dyDescent="0.35">
      <c r="A155" s="20"/>
      <c r="B155" s="486" t="s">
        <v>269</v>
      </c>
      <c r="C155" s="121">
        <v>705.13516300000003</v>
      </c>
      <c r="D155" s="526">
        <v>748418984.30000007</v>
      </c>
      <c r="E155" s="523">
        <v>784068836.16999996</v>
      </c>
      <c r="F155" s="130">
        <v>806.2</v>
      </c>
      <c r="G155" s="536"/>
      <c r="H155" s="24"/>
      <c r="I155" s="25"/>
      <c r="J155" s="20"/>
      <c r="K155" s="6"/>
    </row>
    <row r="156" spans="1:11" ht="14.5" x14ac:dyDescent="0.35">
      <c r="A156" s="20"/>
      <c r="B156" s="486" t="s">
        <v>270</v>
      </c>
      <c r="C156" s="121">
        <v>239.87026800000001</v>
      </c>
      <c r="D156" s="526">
        <v>177710120.47999999</v>
      </c>
      <c r="E156" s="523">
        <v>221409968.15000001</v>
      </c>
      <c r="F156" s="130">
        <v>255.5</v>
      </c>
      <c r="G156" s="536"/>
      <c r="H156" s="24"/>
      <c r="I156" s="25"/>
      <c r="J156" s="20"/>
      <c r="K156" s="6"/>
    </row>
    <row r="157" spans="1:11" ht="14.5" x14ac:dyDescent="0.35">
      <c r="A157" s="20"/>
      <c r="B157" s="486" t="s">
        <v>271</v>
      </c>
      <c r="C157" s="121">
        <v>432.28877299999999</v>
      </c>
      <c r="D157" s="526">
        <v>496570308.63</v>
      </c>
      <c r="E157" s="523">
        <v>485413960.25</v>
      </c>
      <c r="F157" s="130">
        <v>511</v>
      </c>
      <c r="G157" s="536"/>
      <c r="H157" s="24"/>
      <c r="I157" s="25"/>
      <c r="J157" s="20"/>
      <c r="K157" s="6"/>
    </row>
    <row r="158" spans="1:11" ht="14.5" x14ac:dyDescent="0.35">
      <c r="A158" s="20"/>
      <c r="B158" s="486" t="s">
        <v>272</v>
      </c>
      <c r="C158" s="121">
        <v>34.153709999999997</v>
      </c>
      <c r="D158" s="526">
        <v>812918726.26999998</v>
      </c>
      <c r="E158" s="523">
        <v>117602827.53</v>
      </c>
      <c r="F158" s="130">
        <v>14.9</v>
      </c>
      <c r="G158" s="572"/>
      <c r="H158" s="24"/>
      <c r="I158" s="25"/>
      <c r="J158" s="20"/>
      <c r="K158" s="6"/>
    </row>
    <row r="159" spans="1:11" ht="14.5" x14ac:dyDescent="0.35">
      <c r="A159" s="20"/>
      <c r="B159" s="486" t="s">
        <v>273</v>
      </c>
      <c r="C159" s="121">
        <v>127.34379199999999</v>
      </c>
      <c r="D159" s="526">
        <v>74664965.299999997</v>
      </c>
      <c r="E159" s="523">
        <v>21713521.5</v>
      </c>
      <c r="F159" s="130">
        <v>19.2</v>
      </c>
      <c r="G159" s="536"/>
      <c r="H159" s="24"/>
      <c r="I159" s="25"/>
      <c r="J159" s="20"/>
      <c r="K159" s="6"/>
    </row>
    <row r="160" spans="1:11" ht="14.5" x14ac:dyDescent="0.35">
      <c r="A160" s="20"/>
      <c r="B160" s="486" t="s">
        <v>274</v>
      </c>
      <c r="C160" s="121">
        <v>30.014385999999998</v>
      </c>
      <c r="D160" s="526">
        <v>126694081.49999999</v>
      </c>
      <c r="E160" s="523">
        <v>121046521.29000001</v>
      </c>
      <c r="F160" s="130">
        <v>132.4</v>
      </c>
      <c r="G160" s="536"/>
      <c r="H160" s="24"/>
      <c r="I160" s="25"/>
      <c r="J160" s="20"/>
      <c r="K160" s="6"/>
    </row>
    <row r="161" spans="1:11" ht="14.5" x14ac:dyDescent="0.35">
      <c r="A161" s="20"/>
      <c r="B161" s="486" t="s">
        <v>275</v>
      </c>
      <c r="C161" s="121">
        <v>141.66936200000001</v>
      </c>
      <c r="D161" s="526">
        <v>102748038.36</v>
      </c>
      <c r="E161" s="523">
        <v>172951330.67000002</v>
      </c>
      <c r="F161" s="130">
        <v>230.9</v>
      </c>
      <c r="G161" s="536"/>
      <c r="H161" s="24"/>
      <c r="I161" s="25"/>
      <c r="J161" s="20"/>
      <c r="K161" s="6"/>
    </row>
    <row r="162" spans="1:11" ht="14.5" x14ac:dyDescent="0.35">
      <c r="A162" s="20"/>
      <c r="B162" s="486" t="s">
        <v>276</v>
      </c>
      <c r="C162" s="121">
        <v>71.142970000000005</v>
      </c>
      <c r="D162" s="526">
        <v>88241779.810000002</v>
      </c>
      <c r="E162" s="523">
        <v>104206479.3</v>
      </c>
      <c r="F162" s="130">
        <v>128.80000000000001</v>
      </c>
      <c r="G162" s="536"/>
      <c r="H162" s="24"/>
      <c r="I162" s="25"/>
      <c r="J162" s="20"/>
      <c r="K162" s="6"/>
    </row>
    <row r="163" spans="1:11" ht="14.5" x14ac:dyDescent="0.35">
      <c r="A163" s="20"/>
      <c r="B163" s="486" t="s">
        <v>277</v>
      </c>
      <c r="C163" s="121" t="s">
        <v>139</v>
      </c>
      <c r="D163" s="526">
        <v>89287647</v>
      </c>
      <c r="E163" s="523">
        <v>108178867</v>
      </c>
      <c r="F163" s="130">
        <v>98.7</v>
      </c>
      <c r="G163" s="536"/>
      <c r="H163" s="24"/>
      <c r="I163" s="25"/>
      <c r="J163" s="20"/>
      <c r="K163" s="6"/>
    </row>
    <row r="164" spans="1:11" ht="14.5" x14ac:dyDescent="0.35">
      <c r="A164" s="20"/>
      <c r="B164" s="493" t="s">
        <v>278</v>
      </c>
      <c r="C164" s="491"/>
      <c r="D164" s="528"/>
      <c r="E164" s="525"/>
      <c r="F164" s="512"/>
      <c r="G164" s="536"/>
      <c r="H164" s="24"/>
      <c r="I164" s="25"/>
      <c r="J164" s="20"/>
      <c r="K164" s="6"/>
    </row>
    <row r="165" spans="1:11" ht="14.5" x14ac:dyDescent="0.35">
      <c r="A165" s="20"/>
      <c r="B165" s="486" t="s">
        <v>244</v>
      </c>
      <c r="C165" s="121">
        <v>185.52157399999999</v>
      </c>
      <c r="D165" s="526">
        <v>189789260.47999999</v>
      </c>
      <c r="E165" s="523">
        <v>205640734.62</v>
      </c>
      <c r="F165" s="130">
        <v>233.6</v>
      </c>
      <c r="G165" s="536"/>
      <c r="H165" s="24"/>
      <c r="I165" s="25"/>
      <c r="J165" s="20"/>
      <c r="K165" s="6"/>
    </row>
    <row r="166" spans="1:11" ht="14.5" x14ac:dyDescent="0.35">
      <c r="A166" s="20"/>
      <c r="B166" s="486" t="s">
        <v>279</v>
      </c>
      <c r="C166" s="121">
        <v>387.77431899999999</v>
      </c>
      <c r="D166" s="526">
        <v>399602031.24000001</v>
      </c>
      <c r="E166" s="523">
        <v>482133776.64999998</v>
      </c>
      <c r="F166" s="130">
        <v>532.5</v>
      </c>
      <c r="G166" s="536"/>
      <c r="H166" s="24"/>
      <c r="I166" s="25"/>
      <c r="J166" s="20"/>
      <c r="K166" s="6"/>
    </row>
    <row r="167" spans="1:11" ht="14.5" x14ac:dyDescent="0.35">
      <c r="A167" s="20"/>
      <c r="B167" s="486" t="s">
        <v>246</v>
      </c>
      <c r="C167" s="121">
        <v>11.689952</v>
      </c>
      <c r="D167" s="526">
        <v>14085410.390000001</v>
      </c>
      <c r="E167" s="523">
        <v>31127796</v>
      </c>
      <c r="F167" s="130">
        <v>10.6</v>
      </c>
      <c r="G167" s="536"/>
      <c r="H167" s="24"/>
      <c r="I167" s="25"/>
      <c r="J167" s="20"/>
      <c r="K167" s="6"/>
    </row>
    <row r="168" spans="1:11" ht="14.5" x14ac:dyDescent="0.35">
      <c r="A168" s="20"/>
      <c r="B168" s="486" t="s">
        <v>247</v>
      </c>
      <c r="C168" s="121">
        <v>54.130167999999998</v>
      </c>
      <c r="D168" s="526">
        <v>48943823.859999999</v>
      </c>
      <c r="E168" s="523">
        <v>52632601.75</v>
      </c>
      <c r="F168" s="130">
        <v>64.5</v>
      </c>
      <c r="G168" s="536"/>
      <c r="H168" s="24"/>
      <c r="I168" s="25"/>
      <c r="J168" s="20"/>
      <c r="K168" s="6"/>
    </row>
    <row r="169" spans="1:11" ht="14.5" x14ac:dyDescent="0.35">
      <c r="A169" s="20"/>
      <c r="B169" s="488" t="s">
        <v>280</v>
      </c>
      <c r="C169" s="489">
        <v>639.11601299999995</v>
      </c>
      <c r="D169" s="527">
        <v>652420525.97000003</v>
      </c>
      <c r="E169" s="524">
        <v>771534909.01999998</v>
      </c>
      <c r="F169" s="513">
        <v>841.2</v>
      </c>
      <c r="G169" s="536"/>
      <c r="H169" s="24"/>
      <c r="I169" s="25"/>
      <c r="J169" s="20"/>
      <c r="K169" s="6"/>
    </row>
    <row r="170" spans="1:11" ht="14.5" customHeight="1" x14ac:dyDescent="0.35">
      <c r="A170" s="20"/>
      <c r="B170" s="486" t="s">
        <v>281</v>
      </c>
      <c r="C170" s="121">
        <v>0.76326499999999997</v>
      </c>
      <c r="D170" s="526">
        <v>6341428.9999999991</v>
      </c>
      <c r="E170" s="523">
        <v>4561408.42</v>
      </c>
      <c r="F170" s="130">
        <v>6.3</v>
      </c>
      <c r="G170" s="536"/>
      <c r="H170" s="24"/>
      <c r="I170" s="25"/>
      <c r="J170" s="20"/>
      <c r="K170" s="6"/>
    </row>
    <row r="171" spans="1:11" ht="14.5" customHeight="1" x14ac:dyDescent="0.35">
      <c r="A171" s="20"/>
      <c r="B171" s="486" t="s">
        <v>282</v>
      </c>
      <c r="C171" s="121">
        <v>0.75123200000000001</v>
      </c>
      <c r="D171" s="526">
        <v>2285889.2799999998</v>
      </c>
      <c r="E171" s="523">
        <v>2988411.61</v>
      </c>
      <c r="F171" s="130">
        <v>4.0999999999999996</v>
      </c>
      <c r="G171" s="536"/>
      <c r="H171" s="24"/>
      <c r="I171" s="25"/>
      <c r="J171" s="20"/>
      <c r="K171" s="6"/>
    </row>
    <row r="172" spans="1:11" ht="14.5" x14ac:dyDescent="0.35">
      <c r="A172" s="20"/>
      <c r="B172" s="486" t="s">
        <v>283</v>
      </c>
      <c r="C172" s="121">
        <v>63.179443999999997</v>
      </c>
      <c r="D172" s="526">
        <v>91582016.850000009</v>
      </c>
      <c r="E172" s="523">
        <v>66890650.019999996</v>
      </c>
      <c r="F172" s="130">
        <v>58.2</v>
      </c>
      <c r="G172" s="536"/>
      <c r="H172" s="24"/>
      <c r="I172" s="25"/>
      <c r="J172" s="20"/>
      <c r="K172" s="6"/>
    </row>
    <row r="173" spans="1:11" ht="14.5" x14ac:dyDescent="0.35">
      <c r="A173" s="20"/>
      <c r="B173" s="488" t="s">
        <v>284</v>
      </c>
      <c r="C173" s="489">
        <f>2524.093512</f>
        <v>2524.0935119999999</v>
      </c>
      <c r="D173" s="527">
        <v>3514921648.6400003</v>
      </c>
      <c r="E173" s="524">
        <v>3018974157.8000002</v>
      </c>
      <c r="F173" s="513">
        <v>3137.7</v>
      </c>
      <c r="G173" s="536"/>
      <c r="H173" s="24"/>
      <c r="I173" s="25"/>
      <c r="J173" s="20"/>
      <c r="K173" s="6"/>
    </row>
    <row r="174" spans="1:11" ht="14.5" x14ac:dyDescent="0.35">
      <c r="A174" s="20"/>
      <c r="B174" s="493" t="s">
        <v>285</v>
      </c>
      <c r="C174" s="491"/>
      <c r="D174" s="528"/>
      <c r="E174" s="525"/>
      <c r="F174" s="512"/>
      <c r="G174" s="536"/>
      <c r="H174" s="24"/>
      <c r="I174" s="25"/>
      <c r="J174" s="20"/>
      <c r="K174" s="6"/>
    </row>
    <row r="175" spans="1:11" ht="14.5" x14ac:dyDescent="0.35">
      <c r="A175" s="20"/>
      <c r="B175" s="486" t="s">
        <v>244</v>
      </c>
      <c r="C175" s="121">
        <v>367.82908200000003</v>
      </c>
      <c r="D175" s="526">
        <v>480779938.79000002</v>
      </c>
      <c r="E175" s="523">
        <v>331498810.5</v>
      </c>
      <c r="F175" s="130">
        <v>155.30000000000001</v>
      </c>
      <c r="G175" s="536"/>
      <c r="H175" s="24"/>
      <c r="I175" s="25"/>
      <c r="J175" s="20"/>
      <c r="K175" s="6"/>
    </row>
    <row r="176" spans="1:11" ht="14.5" x14ac:dyDescent="0.35">
      <c r="A176" s="20"/>
      <c r="B176" s="486" t="s">
        <v>286</v>
      </c>
      <c r="C176" s="121">
        <v>34.861404</v>
      </c>
      <c r="D176" s="526">
        <v>36228874.659999996</v>
      </c>
      <c r="E176" s="523">
        <v>7731775</v>
      </c>
      <c r="F176" s="130">
        <v>3.3</v>
      </c>
      <c r="G176" s="536"/>
      <c r="H176" s="24"/>
      <c r="I176" s="25"/>
      <c r="J176" s="20"/>
      <c r="K176" s="6"/>
    </row>
    <row r="177" spans="1:11" ht="14.5" x14ac:dyDescent="0.35">
      <c r="A177" s="20"/>
      <c r="B177" s="486" t="s">
        <v>287</v>
      </c>
      <c r="C177" s="121">
        <v>113.08883899999999</v>
      </c>
      <c r="D177" s="526">
        <v>165251332.44000003</v>
      </c>
      <c r="E177" s="523">
        <v>78947482.479999989</v>
      </c>
      <c r="F177" s="130">
        <v>46.6</v>
      </c>
      <c r="G177" s="536"/>
      <c r="H177" s="24"/>
      <c r="I177" s="25"/>
      <c r="J177" s="20"/>
      <c r="K177" s="6"/>
    </row>
    <row r="178" spans="1:11" ht="15" customHeight="1" x14ac:dyDescent="0.35">
      <c r="A178" s="20"/>
      <c r="B178" s="486" t="s">
        <v>288</v>
      </c>
      <c r="C178" s="121">
        <v>51.701461999999999</v>
      </c>
      <c r="D178" s="526">
        <v>43683342.509999998</v>
      </c>
      <c r="E178" s="523">
        <v>31726646</v>
      </c>
      <c r="F178" s="130">
        <v>17</v>
      </c>
      <c r="G178" s="536"/>
      <c r="H178" s="24"/>
      <c r="I178" s="25"/>
      <c r="J178" s="20"/>
      <c r="K178" s="6"/>
    </row>
    <row r="179" spans="1:11" ht="14.5" x14ac:dyDescent="0.35">
      <c r="A179" s="20"/>
      <c r="B179" s="486" t="s">
        <v>289</v>
      </c>
      <c r="C179" s="121">
        <v>13.349618</v>
      </c>
      <c r="D179" s="526">
        <v>17535520.5</v>
      </c>
      <c r="E179" s="523">
        <v>9086736</v>
      </c>
      <c r="F179" s="130">
        <v>1.8</v>
      </c>
      <c r="G179" s="536"/>
      <c r="H179" s="24"/>
      <c r="I179" s="25"/>
      <c r="J179" s="20"/>
      <c r="K179" s="6"/>
    </row>
    <row r="180" spans="1:11" ht="14.5" x14ac:dyDescent="0.35">
      <c r="A180" s="20"/>
      <c r="B180" s="488" t="s">
        <v>290</v>
      </c>
      <c r="C180" s="489">
        <v>580.83040500000004</v>
      </c>
      <c r="D180" s="527">
        <v>743479008.9000001</v>
      </c>
      <c r="E180" s="524">
        <v>458991449.98000002</v>
      </c>
      <c r="F180" s="513">
        <v>224</v>
      </c>
      <c r="G180" s="536"/>
      <c r="H180" s="24"/>
      <c r="I180" s="25"/>
      <c r="J180" s="20"/>
      <c r="K180" s="6"/>
    </row>
    <row r="181" spans="1:11" ht="14.5" x14ac:dyDescent="0.35">
      <c r="A181" s="20"/>
      <c r="B181" s="488" t="s">
        <v>291</v>
      </c>
      <c r="C181" s="489">
        <f>21252.387732</f>
        <v>21252.387731999999</v>
      </c>
      <c r="D181" s="527">
        <v>23462822729.090004</v>
      </c>
      <c r="E181" s="524">
        <v>23974532245.069996</v>
      </c>
      <c r="F181" s="513">
        <v>28354.7</v>
      </c>
      <c r="G181" s="536"/>
      <c r="H181" s="24"/>
      <c r="I181" s="25"/>
      <c r="J181" s="20"/>
      <c r="K181" s="6"/>
    </row>
    <row r="182" spans="1:11" ht="14.5" x14ac:dyDescent="0.35">
      <c r="A182" s="20"/>
      <c r="B182" s="493" t="s">
        <v>292</v>
      </c>
      <c r="C182" s="491"/>
      <c r="D182" s="528"/>
      <c r="E182" s="525"/>
      <c r="F182" s="512"/>
      <c r="G182" s="536"/>
      <c r="H182" s="24"/>
      <c r="I182" s="25"/>
      <c r="J182" s="20"/>
      <c r="K182" s="6"/>
    </row>
    <row r="183" spans="1:11" ht="14.5" x14ac:dyDescent="0.35">
      <c r="A183" s="20"/>
      <c r="B183" s="486" t="s">
        <v>293</v>
      </c>
      <c r="C183" s="121">
        <v>96.735338999999996</v>
      </c>
      <c r="D183" s="580" t="s">
        <v>294</v>
      </c>
      <c r="E183" s="580" t="s">
        <v>295</v>
      </c>
      <c r="F183" s="554" t="s">
        <v>295</v>
      </c>
      <c r="G183" s="536"/>
      <c r="H183" s="24"/>
      <c r="I183" s="25"/>
      <c r="J183" s="20"/>
      <c r="K183" s="6"/>
    </row>
    <row r="184" spans="1:11" ht="14.5" x14ac:dyDescent="0.35">
      <c r="A184" s="20"/>
      <c r="B184" s="486" t="s">
        <v>296</v>
      </c>
      <c r="C184" s="121">
        <v>3.356563</v>
      </c>
      <c r="D184" s="526">
        <v>43120152</v>
      </c>
      <c r="E184" s="523">
        <v>1076129</v>
      </c>
      <c r="F184" s="130">
        <v>1.4</v>
      </c>
      <c r="G184" s="536"/>
      <c r="H184" s="24"/>
      <c r="I184" s="25"/>
      <c r="J184" s="20"/>
      <c r="K184" s="6"/>
    </row>
    <row r="185" spans="1:11" ht="25" x14ac:dyDescent="0.35">
      <c r="A185" s="20"/>
      <c r="B185" s="486" t="s">
        <v>297</v>
      </c>
      <c r="C185" s="121">
        <v>17.806607</v>
      </c>
      <c r="D185" s="526">
        <v>34754891</v>
      </c>
      <c r="E185" s="523">
        <v>1928478</v>
      </c>
      <c r="F185" s="130">
        <v>18.399999999999999</v>
      </c>
      <c r="G185" s="536"/>
      <c r="H185" s="24"/>
      <c r="I185" s="25"/>
      <c r="J185" s="20"/>
      <c r="K185" s="6"/>
    </row>
    <row r="186" spans="1:11" ht="14.5" x14ac:dyDescent="0.35">
      <c r="A186" s="20"/>
      <c r="B186" s="486" t="s">
        <v>298</v>
      </c>
      <c r="C186" s="429" t="s">
        <v>139</v>
      </c>
      <c r="D186" s="526" t="s">
        <v>139</v>
      </c>
      <c r="E186" s="523">
        <v>765640553</v>
      </c>
      <c r="F186" s="130">
        <v>820.8</v>
      </c>
      <c r="G186" s="539"/>
      <c r="H186" s="24"/>
      <c r="I186" s="25"/>
      <c r="J186" s="20"/>
      <c r="K186" s="6"/>
    </row>
    <row r="187" spans="1:11" ht="14.5" x14ac:dyDescent="0.35">
      <c r="A187" s="20"/>
      <c r="B187" s="486" t="s">
        <v>299</v>
      </c>
      <c r="C187" s="121">
        <v>361.84899899999999</v>
      </c>
      <c r="D187" s="526">
        <v>116168564</v>
      </c>
      <c r="E187" s="523">
        <v>115788145</v>
      </c>
      <c r="F187" s="130">
        <v>70.8</v>
      </c>
      <c r="G187" s="536"/>
      <c r="H187" s="24"/>
      <c r="I187" s="25"/>
      <c r="J187" s="20"/>
      <c r="K187" s="6"/>
    </row>
    <row r="188" spans="1:11" ht="14.5" x14ac:dyDescent="0.35">
      <c r="A188" s="20"/>
      <c r="B188" s="486" t="s">
        <v>300</v>
      </c>
      <c r="C188" s="121">
        <v>25.522974999999999</v>
      </c>
      <c r="D188" s="526">
        <v>17186752</v>
      </c>
      <c r="E188" s="523">
        <v>133240412</v>
      </c>
      <c r="F188" s="130">
        <v>15.4</v>
      </c>
      <c r="G188" s="536"/>
      <c r="H188" s="24"/>
      <c r="I188" s="25"/>
      <c r="J188" s="20"/>
      <c r="K188" s="6"/>
    </row>
    <row r="189" spans="1:11" ht="14.15" customHeight="1" x14ac:dyDescent="0.35">
      <c r="A189" s="20"/>
      <c r="B189" s="486" t="s">
        <v>301</v>
      </c>
      <c r="C189" s="121">
        <v>483.76691899999997</v>
      </c>
      <c r="D189" s="526">
        <v>550073438</v>
      </c>
      <c r="E189" s="523">
        <v>804247422</v>
      </c>
      <c r="F189" s="130">
        <v>1232.7</v>
      </c>
      <c r="G189" s="536"/>
      <c r="H189" s="24"/>
      <c r="I189" s="25"/>
      <c r="J189" s="20"/>
      <c r="K189" s="6"/>
    </row>
    <row r="190" spans="1:11" ht="14.5" x14ac:dyDescent="0.35">
      <c r="A190" s="20"/>
      <c r="B190" s="486" t="s">
        <v>302</v>
      </c>
      <c r="C190" s="121">
        <v>90.690133000000003</v>
      </c>
      <c r="D190" s="526">
        <v>114451548</v>
      </c>
      <c r="E190" s="523">
        <v>180383583</v>
      </c>
      <c r="F190" s="130">
        <v>291.10000000000002</v>
      </c>
      <c r="G190" s="536"/>
      <c r="H190" s="24"/>
      <c r="I190" s="25"/>
      <c r="J190" s="20"/>
      <c r="K190" s="6"/>
    </row>
    <row r="191" spans="1:11" ht="14.5" x14ac:dyDescent="0.35">
      <c r="A191" s="20"/>
      <c r="B191" s="488" t="s">
        <v>303</v>
      </c>
      <c r="C191" s="489">
        <f>SUM(C184:C190)</f>
        <v>982.99219599999992</v>
      </c>
      <c r="D191" s="527">
        <v>875755345</v>
      </c>
      <c r="E191" s="524">
        <v>2002304722</v>
      </c>
      <c r="F191" s="513">
        <v>2450.6999999999998</v>
      </c>
      <c r="G191" s="536"/>
      <c r="H191" s="24"/>
      <c r="I191" s="25"/>
      <c r="J191" s="20"/>
      <c r="K191" s="6"/>
    </row>
    <row r="192" spans="1:11" ht="14.5" x14ac:dyDescent="0.35">
      <c r="A192" s="20"/>
      <c r="B192" s="488" t="s">
        <v>304</v>
      </c>
      <c r="C192" s="489">
        <v>22332.115267000001</v>
      </c>
      <c r="D192" s="527">
        <v>24338578074.090004</v>
      </c>
      <c r="E192" s="524">
        <v>25976836967.069996</v>
      </c>
      <c r="F192" s="513">
        <v>30805.3</v>
      </c>
      <c r="G192" s="536"/>
      <c r="H192" s="24"/>
      <c r="I192" s="25"/>
      <c r="J192" s="20"/>
      <c r="K192" s="6"/>
    </row>
    <row r="193" spans="1:11" ht="14.5" x14ac:dyDescent="0.35">
      <c r="A193" s="20"/>
      <c r="B193" s="493" t="s">
        <v>305</v>
      </c>
      <c r="C193" s="491">
        <f>C80-C192</f>
        <v>-853.66276600000128</v>
      </c>
      <c r="D193" s="528">
        <v>-2264036663.1700058</v>
      </c>
      <c r="E193" s="525">
        <v>-1737104603.8099976</v>
      </c>
      <c r="F193" s="512">
        <v>410.9</v>
      </c>
      <c r="G193" s="536"/>
      <c r="H193" s="24"/>
      <c r="I193" s="25"/>
      <c r="J193" s="20"/>
      <c r="K193" s="6"/>
    </row>
    <row r="194" spans="1:11" ht="6" customHeight="1" x14ac:dyDescent="0.35">
      <c r="A194" s="20"/>
      <c r="B194" s="119"/>
      <c r="C194" s="118"/>
      <c r="D194" s="118"/>
      <c r="E194" s="118"/>
      <c r="F194" s="118"/>
      <c r="G194" s="536"/>
      <c r="H194" s="24"/>
      <c r="I194" s="25"/>
      <c r="J194" s="20"/>
      <c r="K194" s="6"/>
    </row>
    <row r="195" spans="1:11" ht="24" customHeight="1" x14ac:dyDescent="0.35">
      <c r="A195" s="20"/>
      <c r="B195" s="743" t="s">
        <v>306</v>
      </c>
      <c r="C195" s="743"/>
      <c r="D195" s="743"/>
      <c r="E195" s="743"/>
      <c r="F195" s="743"/>
      <c r="G195" s="536"/>
      <c r="H195" s="24"/>
      <c r="I195" s="25"/>
      <c r="J195" s="20"/>
      <c r="K195" s="6"/>
    </row>
    <row r="196" spans="1:11" ht="14.5" x14ac:dyDescent="0.35">
      <c r="A196" s="20"/>
      <c r="B196" s="70"/>
      <c r="C196" s="120"/>
      <c r="D196" s="120"/>
      <c r="E196" s="120"/>
      <c r="F196" s="120"/>
      <c r="G196" s="536"/>
      <c r="H196" s="24"/>
      <c r="I196" s="25"/>
      <c r="J196" s="20"/>
      <c r="K196" s="6"/>
    </row>
    <row r="197" spans="1:11" ht="14.5" x14ac:dyDescent="0.35">
      <c r="A197" s="20"/>
      <c r="B197" s="1" t="s">
        <v>307</v>
      </c>
      <c r="C197" s="120"/>
      <c r="D197" s="120"/>
      <c r="E197" s="120"/>
      <c r="F197" s="120"/>
      <c r="G197" s="536"/>
      <c r="H197" s="24"/>
      <c r="I197" s="25"/>
      <c r="J197" s="20"/>
      <c r="K197" s="6"/>
    </row>
    <row r="198" spans="1:11" ht="6" customHeight="1" x14ac:dyDescent="0.35">
      <c r="A198" s="20"/>
      <c r="B198" s="119"/>
      <c r="C198" s="118"/>
      <c r="D198" s="118"/>
      <c r="E198" s="118"/>
      <c r="F198" s="118"/>
      <c r="G198" s="536"/>
      <c r="H198" s="24"/>
      <c r="I198" s="25"/>
      <c r="J198" s="20"/>
      <c r="K198" s="6"/>
    </row>
    <row r="199" spans="1:11" ht="14.5" x14ac:dyDescent="0.35">
      <c r="A199" s="20"/>
      <c r="B199" s="485"/>
      <c r="C199" s="79" t="s">
        <v>119</v>
      </c>
      <c r="D199" s="79" t="s">
        <v>120</v>
      </c>
      <c r="E199" s="79" t="s">
        <v>121</v>
      </c>
      <c r="F199" s="80" t="s">
        <v>122</v>
      </c>
      <c r="G199" s="572"/>
      <c r="H199" s="24"/>
      <c r="I199" s="25"/>
      <c r="J199" s="20"/>
      <c r="K199" s="6"/>
    </row>
    <row r="200" spans="1:11" ht="14.5" x14ac:dyDescent="0.35">
      <c r="A200" s="20"/>
      <c r="B200" s="493" t="s">
        <v>179</v>
      </c>
      <c r="C200" s="491"/>
      <c r="D200" s="528"/>
      <c r="E200" s="491"/>
      <c r="F200" s="492"/>
      <c r="G200" s="536"/>
      <c r="H200" s="24"/>
      <c r="I200" s="25"/>
      <c r="J200" s="20"/>
      <c r="K200" s="6"/>
    </row>
    <row r="201" spans="1:11" ht="14.5" x14ac:dyDescent="0.35">
      <c r="A201" s="20"/>
      <c r="B201" s="493" t="s">
        <v>180</v>
      </c>
      <c r="C201" s="491"/>
      <c r="D201" s="528"/>
      <c r="E201" s="491"/>
      <c r="F201" s="492"/>
      <c r="G201" s="536"/>
      <c r="H201" s="24"/>
      <c r="I201" s="25"/>
      <c r="J201" s="20"/>
      <c r="K201" s="6"/>
    </row>
    <row r="202" spans="1:11" ht="14.5" x14ac:dyDescent="0.35">
      <c r="A202" s="20"/>
      <c r="B202" s="493" t="s">
        <v>181</v>
      </c>
      <c r="C202" s="491"/>
      <c r="D202" s="528"/>
      <c r="E202" s="491"/>
      <c r="F202" s="492"/>
      <c r="G202" s="536"/>
      <c r="H202" s="24"/>
      <c r="I202" s="25"/>
      <c r="J202" s="20"/>
      <c r="K202" s="6"/>
    </row>
    <row r="203" spans="1:11" ht="14.15" customHeight="1" x14ac:dyDescent="0.35">
      <c r="A203" s="20"/>
      <c r="B203" s="486" t="s">
        <v>182</v>
      </c>
      <c r="C203" s="121">
        <v>179.65747762051186</v>
      </c>
      <c r="D203" s="526">
        <v>182609507.78573421</v>
      </c>
      <c r="E203" s="526">
        <v>201918972.46324646</v>
      </c>
      <c r="F203" s="122">
        <v>255.1</v>
      </c>
      <c r="G203" s="536"/>
      <c r="H203" s="24"/>
      <c r="I203" s="25"/>
      <c r="J203" s="568"/>
      <c r="K203" s="6"/>
    </row>
    <row r="204" spans="1:11" ht="14.5" x14ac:dyDescent="0.35">
      <c r="A204" s="20"/>
      <c r="B204" s="486" t="s">
        <v>183</v>
      </c>
      <c r="C204" s="121">
        <v>1.8878358699604929</v>
      </c>
      <c r="D204" s="526">
        <v>3653261.9680051468</v>
      </c>
      <c r="E204" s="526">
        <v>3734354.5133604682</v>
      </c>
      <c r="F204" s="122">
        <v>3.48</v>
      </c>
      <c r="G204" s="536"/>
      <c r="H204" s="24"/>
      <c r="I204" s="25"/>
      <c r="J204" s="20"/>
      <c r="K204" s="6"/>
    </row>
    <row r="205" spans="1:11" ht="14.5" x14ac:dyDescent="0.35">
      <c r="A205" s="20"/>
      <c r="B205" s="486" t="s">
        <v>184</v>
      </c>
      <c r="C205" s="121">
        <v>9.5266012676039598</v>
      </c>
      <c r="D205" s="526">
        <v>9882822.3354579732</v>
      </c>
      <c r="E205" s="526">
        <v>11555841.140391728</v>
      </c>
      <c r="F205" s="122">
        <v>12.57</v>
      </c>
      <c r="G205" s="536"/>
      <c r="H205" s="24"/>
      <c r="I205" s="25"/>
      <c r="J205" s="20"/>
      <c r="K205" s="6"/>
    </row>
    <row r="206" spans="1:11" ht="14.5" x14ac:dyDescent="0.35">
      <c r="A206" s="20"/>
      <c r="B206" s="486" t="s">
        <v>185</v>
      </c>
      <c r="C206" s="121">
        <v>0.48289866782897151</v>
      </c>
      <c r="D206" s="526">
        <v>403683.0659158951</v>
      </c>
      <c r="E206" s="526">
        <v>971345.55849600316</v>
      </c>
      <c r="F206" s="122">
        <v>0.79</v>
      </c>
      <c r="G206" s="536"/>
      <c r="H206" s="24"/>
      <c r="I206" s="25"/>
      <c r="J206" s="20"/>
      <c r="K206" s="6"/>
    </row>
    <row r="207" spans="1:11" ht="14.5" x14ac:dyDescent="0.35">
      <c r="A207" s="20"/>
      <c r="B207" s="486" t="s">
        <v>186</v>
      </c>
      <c r="C207" s="121">
        <v>2.7550363228054966</v>
      </c>
      <c r="D207" s="526">
        <v>1252181.214265306</v>
      </c>
      <c r="E207" s="526">
        <v>1112919.4725121064</v>
      </c>
      <c r="F207" s="122">
        <v>1.46</v>
      </c>
      <c r="G207" s="536"/>
      <c r="H207" s="24"/>
      <c r="I207" s="25"/>
      <c r="J207" s="20"/>
      <c r="K207" s="6"/>
    </row>
    <row r="208" spans="1:11" ht="14.5" x14ac:dyDescent="0.35">
      <c r="A208" s="20"/>
      <c r="B208" s="488" t="s">
        <v>187</v>
      </c>
      <c r="C208" s="489">
        <v>194.3098497487108</v>
      </c>
      <c r="D208" s="527">
        <v>197801456.36937854</v>
      </c>
      <c r="E208" s="527">
        <v>219293433.14800677</v>
      </c>
      <c r="F208" s="490">
        <v>273.39</v>
      </c>
      <c r="G208" s="536"/>
      <c r="H208" s="24"/>
      <c r="I208" s="25"/>
      <c r="J208" s="20"/>
      <c r="K208" s="6"/>
    </row>
    <row r="209" spans="1:11" ht="14.5" x14ac:dyDescent="0.35">
      <c r="A209" s="20"/>
      <c r="B209" s="493" t="s">
        <v>188</v>
      </c>
      <c r="C209" s="581">
        <v>0</v>
      </c>
      <c r="D209" s="528"/>
      <c r="E209" s="528"/>
      <c r="F209" s="492"/>
      <c r="G209" s="536"/>
      <c r="H209" s="24"/>
      <c r="I209" s="25"/>
      <c r="J209" s="20"/>
      <c r="K209" s="6"/>
    </row>
    <row r="210" spans="1:11" ht="14.5" customHeight="1" x14ac:dyDescent="0.35">
      <c r="A210" s="20"/>
      <c r="B210" s="487" t="s">
        <v>182</v>
      </c>
      <c r="C210" s="121">
        <v>0</v>
      </c>
      <c r="D210" s="526">
        <v>9625829.4149682354</v>
      </c>
      <c r="E210" s="526">
        <v>2408132.6914627315</v>
      </c>
      <c r="F210" s="122">
        <v>10.56</v>
      </c>
      <c r="G210" s="572"/>
      <c r="H210" s="24"/>
      <c r="I210" s="25"/>
      <c r="J210" s="20"/>
      <c r="K210" s="6"/>
    </row>
    <row r="211" spans="1:11" ht="14.5" x14ac:dyDescent="0.35">
      <c r="A211" s="20"/>
      <c r="B211" s="487" t="s">
        <v>189</v>
      </c>
      <c r="C211" s="121">
        <v>52.183826690067093</v>
      </c>
      <c r="D211" s="526">
        <v>53170297.861619197</v>
      </c>
      <c r="E211" s="526">
        <v>56150130.134241298</v>
      </c>
      <c r="F211" s="122">
        <v>59.6</v>
      </c>
      <c r="G211" s="539"/>
      <c r="H211" s="24"/>
      <c r="I211" s="25"/>
      <c r="J211" s="20"/>
      <c r="K211" s="6"/>
    </row>
    <row r="212" spans="1:11" ht="14.5" x14ac:dyDescent="0.35">
      <c r="A212" s="20"/>
      <c r="B212" s="486" t="s">
        <v>190</v>
      </c>
      <c r="C212" s="121">
        <v>1.7885990770980329</v>
      </c>
      <c r="D212" s="526">
        <v>1828963.7065241905</v>
      </c>
      <c r="E212" s="526">
        <v>1817020.7298029284</v>
      </c>
      <c r="F212" s="122">
        <v>1.98</v>
      </c>
      <c r="G212" s="536"/>
      <c r="H212" s="24"/>
      <c r="I212" s="25"/>
      <c r="J212" s="20"/>
      <c r="K212" s="6"/>
    </row>
    <row r="213" spans="1:11" ht="14.5" x14ac:dyDescent="0.35">
      <c r="A213" s="20"/>
      <c r="B213" s="486" t="s">
        <v>191</v>
      </c>
      <c r="C213" s="121">
        <v>2.3454616433114746</v>
      </c>
      <c r="D213" s="526">
        <v>2562618.6396944295</v>
      </c>
      <c r="E213" s="526">
        <v>2927070.1414530301</v>
      </c>
      <c r="F213" s="122">
        <v>3.77</v>
      </c>
      <c r="G213" s="536"/>
      <c r="H213" s="24"/>
      <c r="I213" s="25"/>
      <c r="J213" s="20"/>
      <c r="K213" s="6"/>
    </row>
    <row r="214" spans="1:11" ht="14.5" x14ac:dyDescent="0.35">
      <c r="A214" s="20"/>
      <c r="B214" s="486" t="s">
        <v>192</v>
      </c>
      <c r="C214" s="121">
        <v>0.31220921607892427</v>
      </c>
      <c r="D214" s="526">
        <v>1182243.1552654393</v>
      </c>
      <c r="E214" s="526">
        <v>775300.87760938285</v>
      </c>
      <c r="F214" s="122">
        <v>0.83</v>
      </c>
      <c r="G214" s="536"/>
      <c r="H214" s="24"/>
      <c r="I214" s="25"/>
      <c r="J214" s="20"/>
      <c r="K214" s="6"/>
    </row>
    <row r="215" spans="1:11" ht="14.5" x14ac:dyDescent="0.35">
      <c r="A215" s="20"/>
      <c r="B215" s="488" t="s">
        <v>193</v>
      </c>
      <c r="C215" s="579">
        <v>56.630096641055431</v>
      </c>
      <c r="D215" s="527">
        <v>68369952.778071493</v>
      </c>
      <c r="E215" s="527">
        <v>64077654.574569367</v>
      </c>
      <c r="F215" s="490">
        <v>76.739999999999995</v>
      </c>
      <c r="G215" s="536"/>
      <c r="H215" s="24"/>
      <c r="I215" s="25"/>
      <c r="J215" s="20"/>
      <c r="K215" s="6"/>
    </row>
    <row r="216" spans="1:11" ht="14.5" x14ac:dyDescent="0.35">
      <c r="A216" s="20"/>
      <c r="B216" s="493" t="s">
        <v>194</v>
      </c>
      <c r="C216" s="581">
        <v>0</v>
      </c>
      <c r="D216" s="528"/>
      <c r="E216" s="528"/>
      <c r="F216" s="492"/>
      <c r="G216" s="536"/>
      <c r="H216" s="24"/>
      <c r="I216" s="25"/>
      <c r="J216" s="20"/>
      <c r="K216" s="6"/>
    </row>
    <row r="217" spans="1:11" ht="14.5" customHeight="1" x14ac:dyDescent="0.35">
      <c r="A217" s="20"/>
      <c r="B217" s="486" t="s">
        <v>182</v>
      </c>
      <c r="C217" s="121">
        <v>19.392013751059615</v>
      </c>
      <c r="D217" s="526">
        <v>19269176.410608876</v>
      </c>
      <c r="E217" s="526">
        <v>20314817.17278596</v>
      </c>
      <c r="F217" s="122">
        <v>24.11</v>
      </c>
      <c r="G217" s="536"/>
      <c r="H217" s="24"/>
      <c r="I217" s="25"/>
      <c r="J217" s="20"/>
      <c r="K217" s="6"/>
    </row>
    <row r="218" spans="1:11" ht="14.5" x14ac:dyDescent="0.35">
      <c r="A218" s="20"/>
      <c r="B218" s="486" t="s">
        <v>183</v>
      </c>
      <c r="C218" s="121">
        <v>0.22545646914630732</v>
      </c>
      <c r="D218" s="526">
        <v>171447.04592117638</v>
      </c>
      <c r="E218" s="526">
        <v>106570.34829225889</v>
      </c>
      <c r="F218" s="122">
        <v>0.5</v>
      </c>
      <c r="G218" s="536"/>
      <c r="H218" s="24"/>
      <c r="I218" s="25"/>
      <c r="J218" s="20"/>
      <c r="K218" s="6"/>
    </row>
    <row r="219" spans="1:11" ht="14.5" x14ac:dyDescent="0.35">
      <c r="A219" s="20"/>
      <c r="B219" s="486" t="s">
        <v>195</v>
      </c>
      <c r="C219" s="121">
        <v>10.617307154139974</v>
      </c>
      <c r="D219" s="526">
        <v>11000261.639602406</v>
      </c>
      <c r="E219" s="526">
        <v>13663832.711305251</v>
      </c>
      <c r="F219" s="122">
        <v>14.71</v>
      </c>
      <c r="G219" s="536"/>
      <c r="H219" s="24"/>
      <c r="I219" s="25"/>
      <c r="J219" s="20"/>
      <c r="K219" s="6"/>
    </row>
    <row r="220" spans="1:11" ht="14.5" x14ac:dyDescent="0.35">
      <c r="A220" s="20"/>
      <c r="B220" s="486" t="s">
        <v>196</v>
      </c>
      <c r="C220" s="121">
        <v>1.3948557623692084</v>
      </c>
      <c r="D220" s="526">
        <v>1137411.3480439491</v>
      </c>
      <c r="E220" s="526">
        <v>1189872.4396479002</v>
      </c>
      <c r="F220" s="122">
        <v>0.92</v>
      </c>
      <c r="G220" s="536"/>
      <c r="H220" s="24"/>
      <c r="I220" s="25"/>
      <c r="J220" s="20"/>
      <c r="K220" s="6"/>
    </row>
    <row r="221" spans="1:11" ht="14.5" x14ac:dyDescent="0.35">
      <c r="A221" s="20"/>
      <c r="B221" s="486" t="s">
        <v>197</v>
      </c>
      <c r="C221" s="121">
        <v>0.59471195805052668</v>
      </c>
      <c r="D221" s="526">
        <v>934559.60910185997</v>
      </c>
      <c r="E221" s="526">
        <v>1437752.6766677494</v>
      </c>
      <c r="F221" s="122">
        <v>2.04</v>
      </c>
      <c r="G221" s="536"/>
      <c r="H221" s="24"/>
      <c r="I221" s="25"/>
      <c r="J221" s="20"/>
      <c r="K221" s="6"/>
    </row>
    <row r="222" spans="1:11" ht="14.5" x14ac:dyDescent="0.35">
      <c r="A222" s="20"/>
      <c r="B222" s="486" t="s">
        <v>198</v>
      </c>
      <c r="C222" s="121">
        <v>0.49856305162502457</v>
      </c>
      <c r="D222" s="526">
        <v>1095843.5679889419</v>
      </c>
      <c r="E222" s="526">
        <v>626383.89707543631</v>
      </c>
      <c r="F222" s="122">
        <v>0.87</v>
      </c>
      <c r="G222" s="536"/>
      <c r="H222" s="24"/>
      <c r="I222" s="25"/>
      <c r="J222" s="20"/>
      <c r="K222" s="6"/>
    </row>
    <row r="223" spans="1:11" ht="14.5" x14ac:dyDescent="0.35">
      <c r="A223" s="20"/>
      <c r="B223" s="486" t="s">
        <v>199</v>
      </c>
      <c r="C223" s="121">
        <v>3.2375815988161296</v>
      </c>
      <c r="D223" s="526">
        <v>2724299.8113857727</v>
      </c>
      <c r="E223" s="526">
        <v>5445830.7354162093</v>
      </c>
      <c r="F223" s="122">
        <v>8.2799999999999994</v>
      </c>
      <c r="G223" s="536"/>
      <c r="H223" s="24"/>
      <c r="I223" s="25"/>
      <c r="J223" s="20"/>
      <c r="K223" s="6"/>
    </row>
    <row r="224" spans="1:11" ht="14.5" x14ac:dyDescent="0.35">
      <c r="A224" s="20"/>
      <c r="B224" s="488" t="s">
        <v>200</v>
      </c>
      <c r="C224" s="489">
        <v>35.960489745206786</v>
      </c>
      <c r="D224" s="527">
        <v>36332999.43265298</v>
      </c>
      <c r="E224" s="527">
        <v>42785059.981190763</v>
      </c>
      <c r="F224" s="490">
        <v>51.45</v>
      </c>
      <c r="G224" s="536"/>
      <c r="H224" s="24"/>
      <c r="I224" s="25"/>
      <c r="J224" s="20"/>
      <c r="K224" s="6"/>
    </row>
    <row r="225" spans="1:11" ht="14.5" x14ac:dyDescent="0.35">
      <c r="A225" s="20"/>
      <c r="B225" s="493" t="s">
        <v>201</v>
      </c>
      <c r="C225" s="581">
        <v>0</v>
      </c>
      <c r="D225" s="528"/>
      <c r="E225" s="528"/>
      <c r="F225" s="492"/>
      <c r="G225" s="536"/>
      <c r="H225" s="24"/>
      <c r="I225" s="25"/>
      <c r="J225" s="20"/>
      <c r="K225" s="6"/>
    </row>
    <row r="226" spans="1:11" ht="14.5" x14ac:dyDescent="0.35">
      <c r="A226" s="20"/>
      <c r="B226" s="486" t="s">
        <v>201</v>
      </c>
      <c r="C226" s="121">
        <v>10.927322519262619</v>
      </c>
      <c r="D226" s="526">
        <v>4457053.5298794573</v>
      </c>
      <c r="E226" s="526">
        <v>7498956.9017507322</v>
      </c>
      <c r="F226" s="122">
        <v>7.27</v>
      </c>
      <c r="G226" s="536"/>
      <c r="H226" s="24"/>
      <c r="I226" s="25"/>
      <c r="J226" s="20"/>
      <c r="K226" s="6"/>
    </row>
    <row r="227" spans="1:11" ht="14.5" x14ac:dyDescent="0.35">
      <c r="A227" s="20"/>
      <c r="B227" s="488" t="s">
        <v>202</v>
      </c>
      <c r="C227" s="579">
        <v>10.927322519262619</v>
      </c>
      <c r="D227" s="527">
        <v>4457053.5298794573</v>
      </c>
      <c r="E227" s="527">
        <v>7498956.9017507322</v>
      </c>
      <c r="F227" s="490">
        <v>7.27</v>
      </c>
      <c r="G227" s="536"/>
      <c r="H227" s="24"/>
      <c r="I227" s="25"/>
      <c r="J227" s="20"/>
      <c r="K227" s="6"/>
    </row>
    <row r="228" spans="1:11" ht="14.5" x14ac:dyDescent="0.35">
      <c r="A228" s="20"/>
      <c r="B228" s="488" t="s">
        <v>203</v>
      </c>
      <c r="C228" s="489">
        <v>297.82775865423559</v>
      </c>
      <c r="D228" s="527">
        <v>306961462.10998249</v>
      </c>
      <c r="E228" s="527">
        <v>333655104.60551763</v>
      </c>
      <c r="F228" s="490">
        <v>408.84</v>
      </c>
      <c r="G228" s="536"/>
      <c r="H228" s="24"/>
      <c r="I228" s="25"/>
      <c r="J228" s="20"/>
      <c r="K228" s="6"/>
    </row>
    <row r="229" spans="1:11" ht="14.5" x14ac:dyDescent="0.35">
      <c r="A229" s="20"/>
      <c r="B229" s="493" t="s">
        <v>204</v>
      </c>
      <c r="C229" s="581">
        <v>0</v>
      </c>
      <c r="D229" s="528"/>
      <c r="E229" s="528"/>
      <c r="F229" s="492"/>
      <c r="G229" s="536"/>
      <c r="H229" s="24"/>
      <c r="I229" s="25"/>
      <c r="J229" s="20"/>
      <c r="K229" s="6"/>
    </row>
    <row r="230" spans="1:11" ht="14.5" x14ac:dyDescent="0.35">
      <c r="A230" s="20"/>
      <c r="B230" s="486" t="s">
        <v>205</v>
      </c>
      <c r="C230" s="121">
        <v>0.4558993850088261</v>
      </c>
      <c r="D230" s="526">
        <v>573148.42258703103</v>
      </c>
      <c r="E230" s="526">
        <v>352973.95151568431</v>
      </c>
      <c r="F230" s="122">
        <v>0.87</v>
      </c>
      <c r="G230" s="536"/>
      <c r="H230" s="24"/>
      <c r="I230" s="25"/>
      <c r="J230" s="20"/>
      <c r="K230" s="6"/>
    </row>
    <row r="231" spans="1:11" ht="14.5" x14ac:dyDescent="0.35">
      <c r="A231" s="20"/>
      <c r="B231" s="486" t="s">
        <v>206</v>
      </c>
      <c r="C231" s="121">
        <v>0.6453703968110639</v>
      </c>
      <c r="D231" s="526">
        <v>66085.681237194236</v>
      </c>
      <c r="E231" s="526">
        <v>674818.16571332759</v>
      </c>
      <c r="F231" s="122">
        <v>0.64</v>
      </c>
      <c r="G231" s="536"/>
      <c r="H231" s="24"/>
      <c r="I231" s="25"/>
      <c r="J231" s="20"/>
      <c r="K231" s="6"/>
    </row>
    <row r="232" spans="1:11" ht="25" x14ac:dyDescent="0.35">
      <c r="A232" s="20"/>
      <c r="B232" s="486" t="s">
        <v>207</v>
      </c>
      <c r="C232" s="121">
        <v>0.58853657667419379</v>
      </c>
      <c r="D232" s="526">
        <v>1184963.7010195018</v>
      </c>
      <c r="E232" s="526">
        <v>1114272.2010655925</v>
      </c>
      <c r="F232" s="122">
        <v>2.4700000000000002</v>
      </c>
      <c r="G232" s="536"/>
      <c r="H232" s="24"/>
      <c r="I232" s="25"/>
      <c r="J232" s="20"/>
      <c r="K232" s="6"/>
    </row>
    <row r="233" spans="1:11" ht="25" x14ac:dyDescent="0.35">
      <c r="A233" s="20"/>
      <c r="B233" s="486" t="s">
        <v>208</v>
      </c>
      <c r="C233" s="121">
        <v>1.0971701061292047</v>
      </c>
      <c r="D233" s="526">
        <v>1917953.3281908666</v>
      </c>
      <c r="E233" s="526">
        <v>1663022.6256458526</v>
      </c>
      <c r="F233" s="122">
        <v>2.16</v>
      </c>
      <c r="G233" s="536"/>
      <c r="H233" s="24"/>
      <c r="I233" s="25"/>
      <c r="J233" s="20"/>
      <c r="K233" s="6"/>
    </row>
    <row r="234" spans="1:11" ht="14.5" x14ac:dyDescent="0.35">
      <c r="A234" s="20"/>
      <c r="B234" s="486" t="s">
        <v>209</v>
      </c>
      <c r="C234" s="121">
        <v>0.17296150072357119</v>
      </c>
      <c r="D234" s="526">
        <v>75621.433120078102</v>
      </c>
      <c r="E234" s="526">
        <v>3389.1240986270168</v>
      </c>
      <c r="F234" s="122">
        <v>7.0000000000000007E-2</v>
      </c>
      <c r="G234" s="536"/>
      <c r="H234" s="24"/>
      <c r="I234" s="25"/>
      <c r="J234" s="20"/>
      <c r="K234" s="6"/>
    </row>
    <row r="235" spans="1:11" ht="14.5" x14ac:dyDescent="0.35">
      <c r="A235" s="20"/>
      <c r="B235" s="486" t="s">
        <v>210</v>
      </c>
      <c r="C235" s="121">
        <v>0.272825559713609</v>
      </c>
      <c r="D235" s="526">
        <v>323306.57680839981</v>
      </c>
      <c r="E235" s="526">
        <v>272912.73881815537</v>
      </c>
      <c r="F235" s="122">
        <v>1.01</v>
      </c>
      <c r="G235" s="536"/>
      <c r="H235" s="24"/>
      <c r="I235" s="25"/>
      <c r="J235" s="20"/>
      <c r="K235" s="6"/>
    </row>
    <row r="236" spans="1:11" ht="14.5" customHeight="1" x14ac:dyDescent="0.35">
      <c r="A236" s="20"/>
      <c r="B236" s="486" t="s">
        <v>211</v>
      </c>
      <c r="C236" s="121">
        <v>7.3836765054326854</v>
      </c>
      <c r="D236" s="526">
        <v>8134523.262574248</v>
      </c>
      <c r="E236" s="526">
        <v>12091789.528012449</v>
      </c>
      <c r="F236" s="122">
        <v>17.84</v>
      </c>
      <c r="G236" s="536"/>
      <c r="H236" s="24"/>
      <c r="I236" s="25"/>
      <c r="J236" s="20"/>
      <c r="K236" s="6"/>
    </row>
    <row r="237" spans="1:11" ht="14.5" x14ac:dyDescent="0.35">
      <c r="A237" s="20"/>
      <c r="B237" s="486" t="s">
        <v>212</v>
      </c>
      <c r="C237" s="121">
        <v>2.9914399343697085</v>
      </c>
      <c r="D237" s="526">
        <v>2227165.9504770534</v>
      </c>
      <c r="E237" s="526">
        <v>3338169.1931629544</v>
      </c>
      <c r="F237" s="122">
        <v>5.07</v>
      </c>
      <c r="G237" s="536"/>
      <c r="H237" s="24"/>
      <c r="I237" s="25"/>
      <c r="J237" s="20"/>
      <c r="K237" s="6"/>
    </row>
    <row r="238" spans="1:11" ht="14.5" x14ac:dyDescent="0.35">
      <c r="A238" s="20"/>
      <c r="B238" s="488" t="s">
        <v>213</v>
      </c>
      <c r="C238" s="489">
        <v>13.607879964862862</v>
      </c>
      <c r="D238" s="527">
        <v>14502768.356014371</v>
      </c>
      <c r="E238" s="527">
        <v>19511347.528032642</v>
      </c>
      <c r="F238" s="490">
        <v>30.13</v>
      </c>
      <c r="G238" s="536"/>
      <c r="H238" s="24"/>
      <c r="I238" s="25"/>
      <c r="J238" s="20"/>
      <c r="K238" s="6"/>
    </row>
    <row r="239" spans="1:11" ht="14.5" x14ac:dyDescent="0.35">
      <c r="A239" s="20"/>
      <c r="B239" s="488" t="s">
        <v>214</v>
      </c>
      <c r="C239" s="489">
        <v>311.43563861909848</v>
      </c>
      <c r="D239" s="527">
        <v>321464230.46599686</v>
      </c>
      <c r="E239" s="527">
        <v>353166452.13355029</v>
      </c>
      <c r="F239" s="490">
        <v>438.98</v>
      </c>
      <c r="G239" s="536"/>
      <c r="H239" s="24"/>
      <c r="I239" s="25"/>
      <c r="J239" s="20"/>
      <c r="K239" s="6"/>
    </row>
    <row r="240" spans="1:11" ht="14.5" x14ac:dyDescent="0.35">
      <c r="A240" s="20"/>
      <c r="B240" s="493" t="s">
        <v>215</v>
      </c>
      <c r="C240" s="581">
        <v>0</v>
      </c>
      <c r="D240" s="528"/>
      <c r="E240" s="528"/>
      <c r="F240" s="492"/>
      <c r="G240" s="536"/>
      <c r="H240" s="24"/>
      <c r="I240" s="25"/>
      <c r="J240" s="20"/>
      <c r="K240" s="6"/>
    </row>
    <row r="241" spans="1:11" ht="14.5" x14ac:dyDescent="0.35">
      <c r="A241" s="20"/>
      <c r="B241" s="493" t="s">
        <v>216</v>
      </c>
      <c r="C241" s="581">
        <v>0</v>
      </c>
      <c r="D241" s="528"/>
      <c r="E241" s="528"/>
      <c r="F241" s="492"/>
      <c r="G241" s="536"/>
      <c r="H241" s="24"/>
      <c r="I241" s="25"/>
      <c r="J241" s="20"/>
      <c r="K241" s="6"/>
    </row>
    <row r="242" spans="1:11" ht="14.5" x14ac:dyDescent="0.35">
      <c r="A242" s="20"/>
      <c r="B242" s="493" t="s">
        <v>217</v>
      </c>
      <c r="C242" s="581">
        <v>0</v>
      </c>
      <c r="D242" s="528"/>
      <c r="E242" s="528"/>
      <c r="F242" s="492"/>
      <c r="G242" s="536"/>
      <c r="H242" s="24"/>
      <c r="I242" s="25"/>
      <c r="J242" s="20"/>
      <c r="K242" s="6"/>
    </row>
    <row r="243" spans="1:11" ht="14.5" x14ac:dyDescent="0.35">
      <c r="A243" s="20"/>
      <c r="B243" s="486" t="s">
        <v>218</v>
      </c>
      <c r="C243" s="121">
        <v>31.336528408194781</v>
      </c>
      <c r="D243" s="526">
        <v>32788777.303929586</v>
      </c>
      <c r="E243" s="526">
        <v>36541615.760477535</v>
      </c>
      <c r="F243" s="122">
        <v>47.25</v>
      </c>
      <c r="G243" s="536"/>
      <c r="H243" s="24"/>
      <c r="I243" s="25"/>
      <c r="J243" s="20"/>
      <c r="K243" s="6"/>
    </row>
    <row r="244" spans="1:11" ht="14.5" x14ac:dyDescent="0.35">
      <c r="A244" s="20"/>
      <c r="B244" s="486" t="s">
        <v>219</v>
      </c>
      <c r="C244" s="121">
        <v>13.736379781070285</v>
      </c>
      <c r="D244" s="526">
        <v>12415643.519154487</v>
      </c>
      <c r="E244" s="526">
        <v>12238966.5974716</v>
      </c>
      <c r="F244" s="122">
        <v>12.72</v>
      </c>
      <c r="G244" s="536"/>
      <c r="H244" s="24"/>
      <c r="I244" s="25"/>
      <c r="J244" s="20"/>
      <c r="K244" s="6"/>
    </row>
    <row r="245" spans="1:11" ht="14.5" x14ac:dyDescent="0.35">
      <c r="A245" s="20"/>
      <c r="B245" s="486" t="s">
        <v>220</v>
      </c>
      <c r="C245" s="121">
        <v>83.914621453761711</v>
      </c>
      <c r="D245" s="526">
        <v>89601421.765274167</v>
      </c>
      <c r="E245" s="526">
        <v>93767775.911022529</v>
      </c>
      <c r="F245" s="122">
        <v>121.41</v>
      </c>
      <c r="G245" s="536"/>
      <c r="H245" s="24"/>
      <c r="I245" s="25"/>
      <c r="J245" s="20"/>
      <c r="K245" s="6"/>
    </row>
    <row r="246" spans="1:11" ht="14.5" x14ac:dyDescent="0.35">
      <c r="A246" s="20"/>
      <c r="B246" s="486" t="s">
        <v>221</v>
      </c>
      <c r="C246" s="121">
        <v>8.0224082777272443</v>
      </c>
      <c r="D246" s="526">
        <v>7832709.9189379252</v>
      </c>
      <c r="E246" s="526">
        <v>6661946.2807206307</v>
      </c>
      <c r="F246" s="122">
        <v>6.35</v>
      </c>
      <c r="G246" s="536"/>
      <c r="H246" s="24"/>
      <c r="I246" s="25"/>
      <c r="J246" s="20"/>
      <c r="K246" s="6"/>
    </row>
    <row r="247" spans="1:11" ht="14.5" x14ac:dyDescent="0.35">
      <c r="A247" s="20"/>
      <c r="B247" s="486" t="s">
        <v>222</v>
      </c>
      <c r="C247" s="121">
        <v>6.541312137262314</v>
      </c>
      <c r="D247" s="526">
        <v>3350522.4309293721</v>
      </c>
      <c r="E247" s="526">
        <v>2051637.5750117288</v>
      </c>
      <c r="F247" s="122">
        <v>1.72</v>
      </c>
      <c r="G247" s="536"/>
      <c r="H247" s="24"/>
      <c r="I247" s="25"/>
      <c r="J247" s="20"/>
      <c r="K247" s="6"/>
    </row>
    <row r="248" spans="1:11" ht="25" x14ac:dyDescent="0.35">
      <c r="A248" s="20"/>
      <c r="B248" s="486" t="s">
        <v>223</v>
      </c>
      <c r="C248" s="121">
        <v>8.1930294203989966</v>
      </c>
      <c r="D248" s="526">
        <v>4964113.6578127919</v>
      </c>
      <c r="E248" s="526">
        <v>4872749.8835768988</v>
      </c>
      <c r="F248" s="122">
        <v>5.48</v>
      </c>
      <c r="G248" s="536"/>
      <c r="H248" s="24"/>
      <c r="I248" s="25"/>
      <c r="J248" s="20"/>
      <c r="K248" s="6"/>
    </row>
    <row r="249" spans="1:11" ht="14.5" x14ac:dyDescent="0.35">
      <c r="A249" s="20"/>
      <c r="B249" s="488" t="s">
        <v>224</v>
      </c>
      <c r="C249" s="489">
        <v>151.74423420969478</v>
      </c>
      <c r="D249" s="527">
        <v>151877026.28050527</v>
      </c>
      <c r="E249" s="527">
        <v>156137289.07545468</v>
      </c>
      <c r="F249" s="490">
        <v>194.93</v>
      </c>
      <c r="G249" s="536"/>
      <c r="H249" s="24"/>
      <c r="I249" s="25"/>
      <c r="J249" s="20"/>
      <c r="K249" s="6"/>
    </row>
    <row r="250" spans="1:11" ht="14.5" x14ac:dyDescent="0.35">
      <c r="A250" s="20"/>
      <c r="B250" s="493" t="s">
        <v>225</v>
      </c>
      <c r="C250" s="581">
        <v>0</v>
      </c>
      <c r="D250" s="528"/>
      <c r="E250" s="528"/>
      <c r="F250" s="492"/>
      <c r="G250" s="536"/>
      <c r="H250" s="24"/>
      <c r="I250" s="25"/>
      <c r="J250" s="20"/>
      <c r="K250" s="6"/>
    </row>
    <row r="251" spans="1:11" ht="14.5" x14ac:dyDescent="0.35">
      <c r="A251" s="20"/>
      <c r="B251" s="486" t="s">
        <v>218</v>
      </c>
      <c r="C251" s="121" t="s">
        <v>139</v>
      </c>
      <c r="D251" s="526">
        <v>2201483.8926764526</v>
      </c>
      <c r="E251" s="526">
        <v>4787132.506470819</v>
      </c>
      <c r="F251" s="122">
        <v>7.61</v>
      </c>
      <c r="G251" s="536"/>
      <c r="H251" s="24"/>
      <c r="I251" s="25"/>
      <c r="J251" s="20"/>
      <c r="K251" s="6"/>
    </row>
    <row r="252" spans="1:11" ht="14.5" x14ac:dyDescent="0.35">
      <c r="A252" s="20"/>
      <c r="B252" s="486" t="s">
        <v>219</v>
      </c>
      <c r="C252" s="121" t="s">
        <v>139</v>
      </c>
      <c r="D252" s="526">
        <v>820102.66943471937</v>
      </c>
      <c r="E252" s="526">
        <v>1034234.1673578428</v>
      </c>
      <c r="F252" s="122">
        <v>1.1200000000000001</v>
      </c>
      <c r="G252" s="536"/>
      <c r="H252" s="24"/>
      <c r="I252" s="25"/>
      <c r="J252" s="20"/>
      <c r="K252" s="6"/>
    </row>
    <row r="253" spans="1:11" ht="14.5" x14ac:dyDescent="0.35">
      <c r="A253" s="20"/>
      <c r="B253" s="486" t="s">
        <v>220</v>
      </c>
      <c r="C253" s="121" t="s">
        <v>139</v>
      </c>
      <c r="D253" s="526">
        <v>4292737.0355005683</v>
      </c>
      <c r="E253" s="526">
        <v>9261752.9438475315</v>
      </c>
      <c r="F253" s="122">
        <v>8.09</v>
      </c>
      <c r="G253" s="536"/>
      <c r="H253" s="24"/>
      <c r="I253" s="25"/>
      <c r="J253" s="20"/>
      <c r="K253" s="6"/>
    </row>
    <row r="254" spans="1:11" ht="14.5" x14ac:dyDescent="0.35">
      <c r="A254" s="20"/>
      <c r="B254" s="486" t="s">
        <v>221</v>
      </c>
      <c r="C254" s="121" t="s">
        <v>139</v>
      </c>
      <c r="D254" s="526" t="s">
        <v>139</v>
      </c>
      <c r="E254" s="526">
        <v>63349.247028134865</v>
      </c>
      <c r="F254" s="122">
        <v>0.06</v>
      </c>
      <c r="G254" s="536"/>
      <c r="H254" s="24"/>
      <c r="I254" s="25"/>
      <c r="J254" s="20"/>
      <c r="K254" s="6"/>
    </row>
    <row r="255" spans="1:11" ht="14.5" x14ac:dyDescent="0.35">
      <c r="A255" s="20"/>
      <c r="B255" s="486" t="s">
        <v>222</v>
      </c>
      <c r="C255" s="121" t="s">
        <v>139</v>
      </c>
      <c r="D255" s="526">
        <v>3671571.4834872512</v>
      </c>
      <c r="E255" s="526">
        <v>4368501.9425753457</v>
      </c>
      <c r="F255" s="122">
        <v>4.12</v>
      </c>
      <c r="G255" s="536"/>
      <c r="H255" s="24"/>
      <c r="I255" s="25"/>
      <c r="J255" s="20"/>
      <c r="K255" s="6"/>
    </row>
    <row r="256" spans="1:11" ht="25" x14ac:dyDescent="0.35">
      <c r="A256" s="20"/>
      <c r="B256" s="486" t="s">
        <v>223</v>
      </c>
      <c r="C256" s="121" t="s">
        <v>139</v>
      </c>
      <c r="D256" s="526">
        <v>85451.030529425945</v>
      </c>
      <c r="E256" s="526">
        <v>50381.630141387759</v>
      </c>
      <c r="F256" s="122">
        <v>7.0000000000000007E-2</v>
      </c>
      <c r="G256" s="536"/>
      <c r="H256" s="24"/>
      <c r="I256" s="25"/>
      <c r="J256" s="20"/>
      <c r="K256" s="6"/>
    </row>
    <row r="257" spans="1:11" ht="14.5" x14ac:dyDescent="0.35">
      <c r="A257" s="20"/>
      <c r="B257" s="488" t="s">
        <v>226</v>
      </c>
      <c r="C257" s="579" t="s">
        <v>139</v>
      </c>
      <c r="D257" s="527">
        <v>11182476.039713738</v>
      </c>
      <c r="E257" s="527">
        <v>19565905.154849097</v>
      </c>
      <c r="F257" s="490">
        <v>21.06</v>
      </c>
      <c r="G257" s="536"/>
      <c r="H257" s="24"/>
      <c r="I257" s="25"/>
      <c r="J257" s="20"/>
      <c r="K257" s="6"/>
    </row>
    <row r="258" spans="1:11" ht="14.5" x14ac:dyDescent="0.35">
      <c r="A258" s="20"/>
      <c r="B258" s="488" t="s">
        <v>227</v>
      </c>
      <c r="C258" s="489">
        <v>151.74423420969478</v>
      </c>
      <c r="D258" s="527">
        <v>163398247.12129173</v>
      </c>
      <c r="E258" s="527">
        <v>175703194.23030376</v>
      </c>
      <c r="F258" s="490">
        <v>216</v>
      </c>
      <c r="G258" s="536"/>
      <c r="H258" s="24"/>
      <c r="I258" s="25"/>
      <c r="J258" s="20"/>
      <c r="K258" s="6"/>
    </row>
    <row r="259" spans="1:11" ht="14.5" x14ac:dyDescent="0.35">
      <c r="A259" s="20"/>
      <c r="B259" s="493" t="s">
        <v>228</v>
      </c>
      <c r="C259" s="581">
        <v>0</v>
      </c>
      <c r="D259" s="528"/>
      <c r="E259" s="528"/>
      <c r="F259" s="492"/>
      <c r="G259" s="536"/>
      <c r="H259" s="24"/>
      <c r="I259" s="25"/>
      <c r="J259" s="20"/>
      <c r="K259" s="6"/>
    </row>
    <row r="260" spans="1:11" ht="14.5" x14ac:dyDescent="0.35">
      <c r="A260" s="20"/>
      <c r="B260" s="486" t="s">
        <v>229</v>
      </c>
      <c r="C260" s="121">
        <v>3.0263308659708237</v>
      </c>
      <c r="D260" s="526">
        <v>3359285.6333900904</v>
      </c>
      <c r="E260" s="526">
        <v>3013321.7894902769</v>
      </c>
      <c r="F260" s="122">
        <v>3.09</v>
      </c>
      <c r="G260" s="536"/>
      <c r="H260" s="24"/>
      <c r="I260" s="25"/>
      <c r="J260" s="20"/>
      <c r="K260" s="6"/>
    </row>
    <row r="261" spans="1:11" ht="14.5" x14ac:dyDescent="0.35">
      <c r="A261" s="20"/>
      <c r="B261" s="486" t="s">
        <v>230</v>
      </c>
      <c r="C261" s="121">
        <v>1.6040517853992486</v>
      </c>
      <c r="D261" s="526">
        <v>1685424.9425280646</v>
      </c>
      <c r="E261" s="526">
        <v>1826596.0981115981</v>
      </c>
      <c r="F261" s="122">
        <v>2.0699999999999998</v>
      </c>
      <c r="G261" s="536"/>
      <c r="H261" s="24"/>
      <c r="I261" s="25"/>
      <c r="J261" s="20"/>
      <c r="K261" s="6"/>
    </row>
    <row r="262" spans="1:11" ht="14.5" x14ac:dyDescent="0.35">
      <c r="A262" s="20"/>
      <c r="B262" s="486" t="s">
        <v>231</v>
      </c>
      <c r="C262" s="121">
        <v>0.41716078616125341</v>
      </c>
      <c r="D262" s="526">
        <v>519553.00908202282</v>
      </c>
      <c r="E262" s="526">
        <v>550714.46988613019</v>
      </c>
      <c r="F262" s="122">
        <v>0.68</v>
      </c>
      <c r="G262" s="536"/>
      <c r="H262" s="24"/>
      <c r="I262" s="25"/>
      <c r="J262" s="20"/>
      <c r="K262" s="6"/>
    </row>
    <row r="263" spans="1:11" ht="14.5" x14ac:dyDescent="0.35">
      <c r="A263" s="20"/>
      <c r="B263" s="486" t="s">
        <v>232</v>
      </c>
      <c r="C263" s="121" t="s">
        <v>139</v>
      </c>
      <c r="D263" s="526">
        <v>44397.041226900168</v>
      </c>
      <c r="E263" s="526">
        <v>49537.667227946244</v>
      </c>
      <c r="F263" s="122">
        <v>0.08</v>
      </c>
      <c r="G263" s="536"/>
      <c r="H263" s="24"/>
      <c r="I263" s="25"/>
      <c r="J263" s="20"/>
      <c r="K263" s="6"/>
    </row>
    <row r="264" spans="1:11" ht="14.5" x14ac:dyDescent="0.35">
      <c r="A264" s="20"/>
      <c r="B264" s="486" t="s">
        <v>233</v>
      </c>
      <c r="C264" s="121">
        <v>2.0181771747994999</v>
      </c>
      <c r="D264" s="526">
        <v>1827071.4527381766</v>
      </c>
      <c r="E264" s="526">
        <v>1724373.2076404325</v>
      </c>
      <c r="F264" s="122">
        <v>1.58</v>
      </c>
      <c r="G264" s="536"/>
      <c r="H264" s="24"/>
      <c r="I264" s="25"/>
      <c r="J264" s="20"/>
      <c r="K264" s="6"/>
    </row>
    <row r="265" spans="1:11" ht="14.5" x14ac:dyDescent="0.35">
      <c r="A265" s="20"/>
      <c r="B265" s="488" t="s">
        <v>234</v>
      </c>
      <c r="C265" s="489">
        <v>7.0657206123308249</v>
      </c>
      <c r="D265" s="527">
        <v>7435732.0789652541</v>
      </c>
      <c r="E265" s="527">
        <v>7164543.2323563835</v>
      </c>
      <c r="F265" s="490">
        <v>7.49</v>
      </c>
      <c r="G265" s="536"/>
      <c r="H265" s="24"/>
      <c r="I265" s="25"/>
      <c r="J265" s="20"/>
      <c r="K265" s="6"/>
    </row>
    <row r="266" spans="1:11" ht="14.5" x14ac:dyDescent="0.35">
      <c r="A266" s="20"/>
      <c r="B266" s="493" t="s">
        <v>235</v>
      </c>
      <c r="C266" s="581">
        <v>0</v>
      </c>
      <c r="D266" s="528"/>
      <c r="E266" s="528"/>
      <c r="F266" s="492"/>
      <c r="G266" s="536"/>
      <c r="H266" s="24"/>
      <c r="I266" s="25"/>
      <c r="J266" s="20"/>
      <c r="K266" s="6"/>
    </row>
    <row r="267" spans="1:11" ht="14.5" x14ac:dyDescent="0.35">
      <c r="A267" s="20"/>
      <c r="B267" s="486" t="s">
        <v>236</v>
      </c>
      <c r="C267" s="121">
        <v>3.3493254634662826</v>
      </c>
      <c r="D267" s="526">
        <v>3473030.9305401039</v>
      </c>
      <c r="E267" s="526">
        <v>3638235.4354783483</v>
      </c>
      <c r="F267" s="122">
        <v>4.9000000000000004</v>
      </c>
      <c r="G267" s="536"/>
      <c r="H267" s="24"/>
      <c r="I267" s="25"/>
      <c r="J267" s="20"/>
      <c r="K267" s="6"/>
    </row>
    <row r="268" spans="1:11" ht="14.5" x14ac:dyDescent="0.35">
      <c r="A268" s="20"/>
      <c r="B268" s="486" t="s">
        <v>237</v>
      </c>
      <c r="C268" s="121">
        <v>2.5717282659563057</v>
      </c>
      <c r="D268" s="526">
        <v>2498200.358669789</v>
      </c>
      <c r="E268" s="526">
        <v>2630841.3700835835</v>
      </c>
      <c r="F268" s="122">
        <v>3.45</v>
      </c>
      <c r="G268" s="536"/>
      <c r="H268" s="24"/>
      <c r="I268" s="25"/>
      <c r="J268" s="20"/>
      <c r="K268" s="6"/>
    </row>
    <row r="269" spans="1:11" ht="14.5" customHeight="1" x14ac:dyDescent="0.35">
      <c r="A269" s="20"/>
      <c r="B269" s="486" t="s">
        <v>238</v>
      </c>
      <c r="C269" s="121">
        <v>0.66614450556227123</v>
      </c>
      <c r="D269" s="526">
        <v>529286.21211053943</v>
      </c>
      <c r="E269" s="526">
        <v>684780.96233471704</v>
      </c>
      <c r="F269" s="122">
        <v>0.78</v>
      </c>
      <c r="G269" s="536"/>
      <c r="H269" s="24"/>
      <c r="I269" s="25"/>
      <c r="J269" s="20"/>
      <c r="K269" s="6"/>
    </row>
    <row r="270" spans="1:11" ht="14.5" x14ac:dyDescent="0.35">
      <c r="A270" s="20"/>
      <c r="B270" s="486" t="s">
        <v>239</v>
      </c>
      <c r="C270" s="121">
        <v>0.27446168611299587</v>
      </c>
      <c r="D270" s="526">
        <v>296732.65006942826</v>
      </c>
      <c r="E270" s="526">
        <v>322412.31726475741</v>
      </c>
      <c r="F270" s="122">
        <v>0.32</v>
      </c>
      <c r="G270" s="536"/>
      <c r="H270" s="24"/>
      <c r="I270" s="25"/>
      <c r="J270" s="20"/>
      <c r="K270" s="6"/>
    </row>
    <row r="271" spans="1:11" ht="14.5" x14ac:dyDescent="0.35">
      <c r="A271" s="20"/>
      <c r="B271" s="486" t="s">
        <v>235</v>
      </c>
      <c r="C271" s="121">
        <v>3.5002828860318527</v>
      </c>
      <c r="D271" s="526">
        <v>812748.44724454137</v>
      </c>
      <c r="E271" s="526">
        <v>1047539.5571555584</v>
      </c>
      <c r="F271" s="122">
        <v>1.34</v>
      </c>
      <c r="G271" s="536"/>
      <c r="H271" s="24"/>
      <c r="I271" s="25"/>
      <c r="J271" s="20"/>
      <c r="K271" s="6"/>
    </row>
    <row r="272" spans="1:11" ht="14.5" x14ac:dyDescent="0.35">
      <c r="A272" s="20"/>
      <c r="B272" s="486" t="s">
        <v>240</v>
      </c>
      <c r="C272" s="121">
        <v>10.36194280712971</v>
      </c>
      <c r="D272" s="526">
        <v>7609998.5986344032</v>
      </c>
      <c r="E272" s="526">
        <v>8323809.6423169635</v>
      </c>
      <c r="F272" s="122">
        <v>10.8</v>
      </c>
      <c r="G272" s="536"/>
      <c r="H272" s="24"/>
      <c r="I272" s="25"/>
      <c r="J272" s="20"/>
      <c r="K272" s="6"/>
    </row>
    <row r="273" spans="1:11" ht="14.5" x14ac:dyDescent="0.35">
      <c r="A273" s="20"/>
      <c r="B273" s="488" t="s">
        <v>241</v>
      </c>
      <c r="C273" s="489">
        <v>169.17189762915532</v>
      </c>
      <c r="D273" s="527">
        <v>178443977.7988914</v>
      </c>
      <c r="E273" s="527">
        <v>191191547.1049771</v>
      </c>
      <c r="F273" s="490">
        <v>234.28</v>
      </c>
      <c r="G273" s="536"/>
      <c r="H273" s="24"/>
      <c r="I273" s="25"/>
      <c r="J273" s="20"/>
      <c r="K273" s="6"/>
    </row>
    <row r="274" spans="1:11" ht="14.5" x14ac:dyDescent="0.35">
      <c r="A274" s="20"/>
      <c r="B274" s="493" t="s">
        <v>242</v>
      </c>
      <c r="C274" s="581">
        <v>0</v>
      </c>
      <c r="D274" s="528"/>
      <c r="E274" s="528"/>
      <c r="F274" s="492"/>
      <c r="G274" s="536"/>
      <c r="H274" s="24"/>
      <c r="I274" s="25"/>
      <c r="J274" s="20"/>
      <c r="K274" s="6"/>
    </row>
    <row r="275" spans="1:11" ht="14.5" x14ac:dyDescent="0.35">
      <c r="A275" s="20"/>
      <c r="B275" s="493" t="s">
        <v>243</v>
      </c>
      <c r="C275" s="581">
        <v>0</v>
      </c>
      <c r="D275" s="528"/>
      <c r="E275" s="528"/>
      <c r="F275" s="492"/>
      <c r="G275" s="536"/>
      <c r="H275" s="24"/>
      <c r="I275" s="25"/>
      <c r="J275" s="20"/>
      <c r="K275" s="6"/>
    </row>
    <row r="276" spans="1:11" ht="14.5" x14ac:dyDescent="0.35">
      <c r="A276" s="20"/>
      <c r="B276" s="486" t="s">
        <v>244</v>
      </c>
      <c r="C276" s="121">
        <v>17.618649787907728</v>
      </c>
      <c r="D276" s="526">
        <v>18455485.686913721</v>
      </c>
      <c r="E276" s="526">
        <v>19793378.890171785</v>
      </c>
      <c r="F276" s="122">
        <v>21.81</v>
      </c>
      <c r="G276" s="536"/>
      <c r="H276" s="24"/>
      <c r="I276" s="25"/>
      <c r="J276" s="20"/>
      <c r="K276" s="6"/>
    </row>
    <row r="277" spans="1:11" ht="14.5" x14ac:dyDescent="0.35">
      <c r="A277" s="20"/>
      <c r="B277" s="486" t="s">
        <v>245</v>
      </c>
      <c r="C277" s="121">
        <v>9.0114982695881629</v>
      </c>
      <c r="D277" s="526">
        <v>9937091.5617447011</v>
      </c>
      <c r="E277" s="526">
        <v>11451320.394234274</v>
      </c>
      <c r="F277" s="122">
        <v>12.62</v>
      </c>
      <c r="G277" s="536"/>
      <c r="H277" s="24"/>
      <c r="I277" s="25"/>
      <c r="J277" s="20"/>
      <c r="K277" s="6"/>
    </row>
    <row r="278" spans="1:11" ht="14.5" x14ac:dyDescent="0.35">
      <c r="A278" s="20"/>
      <c r="B278" s="486" t="s">
        <v>246</v>
      </c>
      <c r="C278" s="121">
        <v>1.7804167631114822</v>
      </c>
      <c r="D278" s="526">
        <v>1595159.9730258603</v>
      </c>
      <c r="E278" s="526">
        <v>1508900.8326063887</v>
      </c>
      <c r="F278" s="122">
        <v>1.5</v>
      </c>
      <c r="G278" s="536"/>
      <c r="H278" s="24"/>
      <c r="I278" s="25"/>
      <c r="J278" s="20"/>
      <c r="K278" s="6"/>
    </row>
    <row r="279" spans="1:11" ht="14.5" x14ac:dyDescent="0.35">
      <c r="A279" s="20"/>
      <c r="B279" s="486" t="s">
        <v>247</v>
      </c>
      <c r="C279" s="121">
        <v>4.2437334903455479</v>
      </c>
      <c r="D279" s="526">
        <v>4490992.9584691776</v>
      </c>
      <c r="E279" s="526">
        <v>4382185.2045429656</v>
      </c>
      <c r="F279" s="122">
        <v>4.51</v>
      </c>
      <c r="G279" s="536"/>
      <c r="H279" s="24"/>
      <c r="I279" s="25"/>
      <c r="J279" s="20"/>
      <c r="K279" s="6"/>
    </row>
    <row r="280" spans="1:11" ht="14.5" x14ac:dyDescent="0.35">
      <c r="A280" s="20"/>
      <c r="B280" s="488" t="s">
        <v>248</v>
      </c>
      <c r="C280" s="489">
        <v>32.654298310952917</v>
      </c>
      <c r="D280" s="527">
        <v>34478730.180153459</v>
      </c>
      <c r="E280" s="527">
        <v>37135785.321555413</v>
      </c>
      <c r="F280" s="490">
        <v>40.450000000000003</v>
      </c>
      <c r="G280" s="536"/>
      <c r="H280" s="24"/>
      <c r="I280" s="25"/>
      <c r="J280" s="20"/>
      <c r="K280" s="6"/>
    </row>
    <row r="281" spans="1:11" ht="14.5" x14ac:dyDescent="0.35">
      <c r="A281" s="20"/>
      <c r="B281" s="493" t="s">
        <v>249</v>
      </c>
      <c r="C281" s="581">
        <v>0</v>
      </c>
      <c r="D281" s="528"/>
      <c r="E281" s="528"/>
      <c r="F281" s="492"/>
      <c r="G281" s="536"/>
      <c r="H281" s="24"/>
      <c r="I281" s="25"/>
      <c r="J281" s="20"/>
      <c r="K281" s="6"/>
    </row>
    <row r="282" spans="1:11" ht="14.5" x14ac:dyDescent="0.35">
      <c r="A282" s="20"/>
      <c r="B282" s="486" t="s">
        <v>244</v>
      </c>
      <c r="C282" s="121">
        <v>6.1801532968734998</v>
      </c>
      <c r="D282" s="526">
        <v>6345227.6571056005</v>
      </c>
      <c r="E282" s="526">
        <v>6487082.3692479664</v>
      </c>
      <c r="F282" s="122">
        <v>6.71</v>
      </c>
      <c r="G282" s="536"/>
      <c r="H282" s="24"/>
      <c r="I282" s="25"/>
      <c r="J282" s="20"/>
      <c r="K282" s="6"/>
    </row>
    <row r="283" spans="1:11" ht="14.5" x14ac:dyDescent="0.35">
      <c r="A283" s="20"/>
      <c r="B283" s="486" t="s">
        <v>245</v>
      </c>
      <c r="C283" s="121">
        <v>1.5996048948520916</v>
      </c>
      <c r="D283" s="526">
        <v>1646977.2072247202</v>
      </c>
      <c r="E283" s="526">
        <v>1621738.3133577665</v>
      </c>
      <c r="F283" s="122">
        <v>1.75</v>
      </c>
      <c r="G283" s="536"/>
      <c r="H283" s="24"/>
      <c r="I283" s="25"/>
      <c r="J283" s="20"/>
      <c r="K283" s="6"/>
    </row>
    <row r="284" spans="1:11" ht="14.5" x14ac:dyDescent="0.35">
      <c r="A284" s="20"/>
      <c r="B284" s="486" t="s">
        <v>246</v>
      </c>
      <c r="C284" s="121">
        <v>0.19741291727294846</v>
      </c>
      <c r="D284" s="526">
        <v>189397.35745524825</v>
      </c>
      <c r="E284" s="526">
        <v>217019.15976839542</v>
      </c>
      <c r="F284" s="122">
        <v>0.21</v>
      </c>
      <c r="G284" s="536"/>
      <c r="H284" s="24"/>
      <c r="I284" s="25"/>
      <c r="J284" s="20"/>
      <c r="K284" s="6"/>
    </row>
    <row r="285" spans="1:11" ht="14.5" x14ac:dyDescent="0.35">
      <c r="A285" s="20"/>
      <c r="B285" s="486" t="s">
        <v>247</v>
      </c>
      <c r="C285" s="121">
        <v>1.8781971269651949</v>
      </c>
      <c r="D285" s="526">
        <v>2298050.2077998146</v>
      </c>
      <c r="E285" s="526">
        <v>2395539.2183509646</v>
      </c>
      <c r="F285" s="122">
        <v>2.57</v>
      </c>
      <c r="G285" s="536"/>
      <c r="H285" s="24"/>
      <c r="I285" s="25"/>
      <c r="J285" s="20"/>
      <c r="K285" s="6"/>
    </row>
    <row r="286" spans="1:11" ht="14.5" x14ac:dyDescent="0.35">
      <c r="A286" s="20"/>
      <c r="B286" s="488" t="s">
        <v>250</v>
      </c>
      <c r="C286" s="489">
        <v>9.8553682359637342</v>
      </c>
      <c r="D286" s="527">
        <v>10479652.429585382</v>
      </c>
      <c r="E286" s="527">
        <v>10721379.060725093</v>
      </c>
      <c r="F286" s="490">
        <v>11.24</v>
      </c>
      <c r="G286" s="536"/>
      <c r="H286" s="24"/>
      <c r="I286" s="25"/>
      <c r="J286" s="20"/>
      <c r="K286" s="6"/>
    </row>
    <row r="287" spans="1:11" ht="14.5" x14ac:dyDescent="0.35">
      <c r="A287" s="20"/>
      <c r="B287" s="493" t="s">
        <v>251</v>
      </c>
      <c r="C287" s="581">
        <v>0</v>
      </c>
      <c r="D287" s="528"/>
      <c r="E287" s="528"/>
      <c r="F287" s="492"/>
      <c r="G287" s="536"/>
      <c r="H287" s="24"/>
      <c r="I287" s="25"/>
      <c r="J287" s="20"/>
      <c r="K287" s="6"/>
    </row>
    <row r="288" spans="1:11" ht="14.5" x14ac:dyDescent="0.35">
      <c r="A288" s="20"/>
      <c r="B288" s="486" t="s">
        <v>244</v>
      </c>
      <c r="C288" s="121">
        <v>2.6145916978392547</v>
      </c>
      <c r="D288" s="526">
        <v>2679547.8511304408</v>
      </c>
      <c r="E288" s="526">
        <v>2713259.7945437306</v>
      </c>
      <c r="F288" s="122">
        <v>2.98</v>
      </c>
      <c r="G288" s="536"/>
      <c r="H288" s="24"/>
      <c r="I288" s="25"/>
      <c r="J288" s="20"/>
      <c r="K288" s="6"/>
    </row>
    <row r="289" spans="1:11" ht="14.5" x14ac:dyDescent="0.35">
      <c r="A289" s="20"/>
      <c r="B289" s="486" t="s">
        <v>245</v>
      </c>
      <c r="C289" s="121">
        <v>0.51178527349774461</v>
      </c>
      <c r="D289" s="526">
        <v>551172.94810143078</v>
      </c>
      <c r="E289" s="526">
        <v>546470.52856794826</v>
      </c>
      <c r="F289" s="122">
        <v>0.56000000000000005</v>
      </c>
      <c r="G289" s="536"/>
      <c r="H289" s="24"/>
      <c r="I289" s="25"/>
      <c r="J289" s="20"/>
      <c r="K289" s="6"/>
    </row>
    <row r="290" spans="1:11" ht="14.5" x14ac:dyDescent="0.35">
      <c r="A290" s="20"/>
      <c r="B290" s="486" t="s">
        <v>246</v>
      </c>
      <c r="C290" s="121">
        <v>0.23698376748262406</v>
      </c>
      <c r="D290" s="526">
        <v>199876.0769330053</v>
      </c>
      <c r="E290" s="526">
        <v>246324.56241661648</v>
      </c>
      <c r="F290" s="122">
        <v>0.23</v>
      </c>
      <c r="G290" s="536"/>
      <c r="H290" s="24"/>
      <c r="I290" s="25"/>
      <c r="J290" s="20"/>
      <c r="K290" s="6"/>
    </row>
    <row r="291" spans="1:11" ht="14.5" x14ac:dyDescent="0.35">
      <c r="A291" s="20"/>
      <c r="B291" s="486" t="s">
        <v>247</v>
      </c>
      <c r="C291" s="121">
        <v>1.1032406821525527</v>
      </c>
      <c r="D291" s="526">
        <v>1102183.2151759667</v>
      </c>
      <c r="E291" s="526">
        <v>1138227.534165917</v>
      </c>
      <c r="F291" s="122">
        <v>1.3</v>
      </c>
      <c r="G291" s="536"/>
      <c r="H291" s="24"/>
      <c r="I291" s="25"/>
      <c r="J291" s="20"/>
      <c r="K291" s="6"/>
    </row>
    <row r="292" spans="1:11" ht="14.5" x14ac:dyDescent="0.35">
      <c r="A292" s="20"/>
      <c r="B292" s="488" t="s">
        <v>252</v>
      </c>
      <c r="C292" s="489">
        <v>4.4666014209721769</v>
      </c>
      <c r="D292" s="527">
        <v>4532780.0913408436</v>
      </c>
      <c r="E292" s="527">
        <v>4644282.4196942123</v>
      </c>
      <c r="F292" s="490">
        <v>5.07</v>
      </c>
      <c r="G292" s="536"/>
      <c r="H292" s="24"/>
      <c r="I292" s="25"/>
      <c r="J292" s="20"/>
      <c r="K292" s="6"/>
    </row>
    <row r="293" spans="1:11" ht="14.5" x14ac:dyDescent="0.35">
      <c r="A293" s="20"/>
      <c r="B293" s="486" t="s">
        <v>253</v>
      </c>
      <c r="C293" s="121">
        <v>6.6596477047186431</v>
      </c>
      <c r="D293" s="526">
        <v>6912007.8605498653</v>
      </c>
      <c r="E293" s="526">
        <v>7304188.1082035275</v>
      </c>
      <c r="F293" s="122">
        <v>7.86</v>
      </c>
      <c r="G293" s="536"/>
      <c r="H293" s="24"/>
      <c r="I293" s="25"/>
      <c r="J293" s="20"/>
      <c r="K293" s="6"/>
    </row>
    <row r="294" spans="1:11" ht="14.5" x14ac:dyDescent="0.35">
      <c r="A294" s="20"/>
      <c r="B294" s="486" t="s">
        <v>254</v>
      </c>
      <c r="C294" s="121">
        <v>0.22376801256998038</v>
      </c>
      <c r="D294" s="526">
        <v>225752.07336357876</v>
      </c>
      <c r="E294" s="526">
        <v>275637.53986953065</v>
      </c>
      <c r="F294" s="122">
        <v>0.27</v>
      </c>
      <c r="G294" s="536"/>
      <c r="H294" s="24"/>
      <c r="I294" s="25"/>
      <c r="J294" s="20"/>
      <c r="K294" s="6"/>
    </row>
    <row r="295" spans="1:11" ht="14.5" x14ac:dyDescent="0.35">
      <c r="A295" s="20"/>
      <c r="B295" s="493" t="s">
        <v>255</v>
      </c>
      <c r="C295" s="581">
        <v>0</v>
      </c>
      <c r="D295" s="528"/>
      <c r="E295" s="528"/>
      <c r="F295" s="492"/>
      <c r="G295" s="536"/>
      <c r="H295" s="24"/>
      <c r="I295" s="25"/>
      <c r="J295" s="20"/>
      <c r="K295" s="6"/>
    </row>
    <row r="296" spans="1:11" ht="14.5" customHeight="1" x14ac:dyDescent="0.35">
      <c r="A296" s="20"/>
      <c r="B296" s="486" t="s">
        <v>256</v>
      </c>
      <c r="C296" s="121">
        <v>0.60683685569756896</v>
      </c>
      <c r="D296" s="526">
        <v>567720.22049685998</v>
      </c>
      <c r="E296" s="526">
        <v>636134.87409629952</v>
      </c>
      <c r="F296" s="122">
        <v>0.75</v>
      </c>
      <c r="G296" s="536"/>
      <c r="H296" s="24"/>
      <c r="I296" s="25"/>
      <c r="J296" s="20"/>
      <c r="K296" s="6"/>
    </row>
    <row r="297" spans="1:11" ht="14.5" x14ac:dyDescent="0.35">
      <c r="A297" s="20"/>
      <c r="B297" s="486" t="s">
        <v>257</v>
      </c>
      <c r="C297" s="121">
        <v>0.52618107462538244</v>
      </c>
      <c r="D297" s="526">
        <v>515979.54850863479</v>
      </c>
      <c r="E297" s="526">
        <v>514422.18642373825</v>
      </c>
      <c r="F297" s="122">
        <v>0.57999999999999996</v>
      </c>
      <c r="G297" s="536"/>
      <c r="H297" s="24"/>
      <c r="I297" s="25"/>
      <c r="J297" s="20"/>
      <c r="K297" s="6"/>
    </row>
    <row r="298" spans="1:11" ht="14.5" customHeight="1" x14ac:dyDescent="0.35">
      <c r="A298" s="20"/>
      <c r="B298" s="486" t="s">
        <v>238</v>
      </c>
      <c r="C298" s="121">
        <v>8.9103588419716023E-2</v>
      </c>
      <c r="D298" s="526">
        <v>80050.348970323947</v>
      </c>
      <c r="E298" s="526">
        <v>81608.960199901427</v>
      </c>
      <c r="F298" s="122">
        <v>0.11</v>
      </c>
      <c r="G298" s="536"/>
      <c r="H298" s="24"/>
      <c r="I298" s="25"/>
      <c r="J298" s="20"/>
      <c r="K298" s="6"/>
    </row>
    <row r="299" spans="1:11" ht="14.5" x14ac:dyDescent="0.35">
      <c r="A299" s="20"/>
      <c r="B299" s="486" t="s">
        <v>255</v>
      </c>
      <c r="C299" s="121">
        <v>0.64313513411044021</v>
      </c>
      <c r="D299" s="526">
        <v>410501.01623398234</v>
      </c>
      <c r="E299" s="526">
        <v>535640.19972016499</v>
      </c>
      <c r="F299" s="122">
        <v>0.53</v>
      </c>
      <c r="G299" s="536"/>
      <c r="H299" s="24"/>
      <c r="I299" s="25"/>
      <c r="J299" s="20"/>
      <c r="K299" s="6"/>
    </row>
    <row r="300" spans="1:11" ht="14.5" x14ac:dyDescent="0.35">
      <c r="A300" s="20"/>
      <c r="B300" s="488" t="s">
        <v>258</v>
      </c>
      <c r="C300" s="489">
        <v>1.865256667353018</v>
      </c>
      <c r="D300" s="527">
        <v>1574251.134209801</v>
      </c>
      <c r="E300" s="527">
        <v>1767806.2204401041</v>
      </c>
      <c r="F300" s="490">
        <v>1.97</v>
      </c>
      <c r="G300" s="536"/>
      <c r="H300" s="24"/>
      <c r="I300" s="25"/>
      <c r="J300" s="20"/>
      <c r="K300" s="6"/>
    </row>
    <row r="301" spans="1:11" ht="14.5" x14ac:dyDescent="0.35">
      <c r="A301" s="20"/>
      <c r="B301" s="488" t="s">
        <v>259</v>
      </c>
      <c r="C301" s="489">
        <v>55.724940352530474</v>
      </c>
      <c r="D301" s="527">
        <v>58203173.769202933</v>
      </c>
      <c r="E301" s="527">
        <v>61849078.670487888</v>
      </c>
      <c r="F301" s="490">
        <v>66.86</v>
      </c>
      <c r="G301" s="536"/>
      <c r="H301" s="24"/>
      <c r="I301" s="25"/>
      <c r="J301" s="20"/>
      <c r="K301" s="6"/>
    </row>
    <row r="302" spans="1:11" ht="14.5" x14ac:dyDescent="0.35">
      <c r="A302" s="20"/>
      <c r="B302" s="493" t="s">
        <v>260</v>
      </c>
      <c r="C302" s="581">
        <v>0</v>
      </c>
      <c r="D302" s="528"/>
      <c r="E302" s="528"/>
      <c r="F302" s="492"/>
      <c r="G302" s="536"/>
      <c r="H302" s="24"/>
      <c r="I302" s="25"/>
      <c r="J302" s="20"/>
      <c r="K302" s="6"/>
    </row>
    <row r="303" spans="1:11" ht="14.5" x14ac:dyDescent="0.35">
      <c r="A303" s="20"/>
      <c r="B303" s="486" t="s">
        <v>261</v>
      </c>
      <c r="C303" s="121">
        <v>19.218936860048405</v>
      </c>
      <c r="D303" s="526">
        <v>22274958.642094072</v>
      </c>
      <c r="E303" s="526">
        <v>23743545.393965829</v>
      </c>
      <c r="F303" s="122">
        <v>24.89</v>
      </c>
      <c r="G303" s="536"/>
      <c r="H303" s="24"/>
      <c r="I303" s="25"/>
      <c r="J303" s="20"/>
      <c r="K303" s="6"/>
    </row>
    <row r="304" spans="1:11" ht="14.5" x14ac:dyDescent="0.35">
      <c r="A304" s="20"/>
      <c r="B304" s="486" t="s">
        <v>244</v>
      </c>
      <c r="C304" s="121">
        <v>9.7403979527318505</v>
      </c>
      <c r="D304" s="526">
        <v>10577620.34884203</v>
      </c>
      <c r="E304" s="526">
        <v>10606713.974544315</v>
      </c>
      <c r="F304" s="122">
        <v>12.11</v>
      </c>
      <c r="G304" s="536"/>
      <c r="H304" s="24"/>
      <c r="I304" s="25"/>
      <c r="J304" s="20"/>
      <c r="K304" s="6"/>
    </row>
    <row r="305" spans="1:11" ht="25" x14ac:dyDescent="0.35">
      <c r="A305" s="20"/>
      <c r="B305" s="486" t="s">
        <v>262</v>
      </c>
      <c r="C305" s="121">
        <v>7.1103129700402645</v>
      </c>
      <c r="D305" s="526">
        <v>520242.03941552271</v>
      </c>
      <c r="E305" s="526">
        <v>563733.03145038802</v>
      </c>
      <c r="F305" s="122">
        <v>0.69</v>
      </c>
      <c r="G305" s="536"/>
      <c r="H305" s="24"/>
      <c r="I305" s="25"/>
      <c r="J305" s="20"/>
      <c r="K305" s="6"/>
    </row>
    <row r="306" spans="1:11" ht="15" customHeight="1" x14ac:dyDescent="0.35">
      <c r="A306" s="20"/>
      <c r="B306" s="486" t="s">
        <v>263</v>
      </c>
      <c r="C306" s="121">
        <v>0.33324851369299024</v>
      </c>
      <c r="D306" s="526">
        <v>272491.54677136685</v>
      </c>
      <c r="E306" s="526">
        <v>379278.8436258572</v>
      </c>
      <c r="F306" s="122">
        <v>0.46</v>
      </c>
      <c r="G306" s="536"/>
      <c r="H306" s="24"/>
      <c r="I306" s="25"/>
      <c r="J306" s="20"/>
      <c r="K306" s="6"/>
    </row>
    <row r="307" spans="1:11" ht="14.5" x14ac:dyDescent="0.35">
      <c r="A307" s="20"/>
      <c r="B307" s="486" t="s">
        <v>264</v>
      </c>
      <c r="C307" s="121">
        <v>0.19225809759618614</v>
      </c>
      <c r="D307" s="526">
        <v>31867.337205711949</v>
      </c>
      <c r="E307" s="526">
        <v>18511.174832975845</v>
      </c>
      <c r="F307" s="122">
        <v>0.02</v>
      </c>
      <c r="G307" s="536"/>
      <c r="H307" s="24"/>
      <c r="I307" s="25"/>
      <c r="J307" s="20"/>
      <c r="K307" s="6"/>
    </row>
    <row r="308" spans="1:11" ht="14.5" customHeight="1" x14ac:dyDescent="0.35">
      <c r="A308" s="20"/>
      <c r="B308" s="486" t="s">
        <v>238</v>
      </c>
      <c r="C308" s="121">
        <v>4.9198239775063816E-2</v>
      </c>
      <c r="D308" s="526">
        <v>413390.26933844836</v>
      </c>
      <c r="E308" s="526">
        <v>580911.78983310272</v>
      </c>
      <c r="F308" s="122">
        <v>0.79</v>
      </c>
      <c r="G308" s="536"/>
      <c r="H308" s="24"/>
      <c r="I308" s="25"/>
      <c r="J308" s="20"/>
      <c r="K308" s="6"/>
    </row>
    <row r="309" spans="1:11" ht="14.5" x14ac:dyDescent="0.35">
      <c r="A309" s="20"/>
      <c r="B309" s="486" t="s">
        <v>265</v>
      </c>
      <c r="C309" s="121">
        <v>0.37805539757805423</v>
      </c>
      <c r="D309" s="526">
        <v>1290870.0081884426</v>
      </c>
      <c r="E309" s="526">
        <v>1549741.8585528557</v>
      </c>
      <c r="F309" s="122">
        <v>1.73</v>
      </c>
      <c r="G309" s="536"/>
      <c r="H309" s="24"/>
      <c r="I309" s="25"/>
      <c r="J309" s="20"/>
      <c r="K309" s="6"/>
    </row>
    <row r="310" spans="1:11" ht="14.5" x14ac:dyDescent="0.35">
      <c r="A310" s="20"/>
      <c r="B310" s="486" t="s">
        <v>266</v>
      </c>
      <c r="C310" s="121">
        <v>1.2173548326697654</v>
      </c>
      <c r="D310" s="526">
        <v>7639042.002129267</v>
      </c>
      <c r="E310" s="526">
        <v>8146461.4433189323</v>
      </c>
      <c r="F310" s="122">
        <v>9.64</v>
      </c>
      <c r="G310" s="536"/>
      <c r="H310" s="24"/>
      <c r="I310" s="25"/>
      <c r="J310" s="20"/>
      <c r="K310" s="6"/>
    </row>
    <row r="311" spans="1:11" ht="14.5" x14ac:dyDescent="0.35">
      <c r="A311" s="20"/>
      <c r="B311" s="488" t="s">
        <v>267</v>
      </c>
      <c r="C311" s="489">
        <v>38.23976286413258</v>
      </c>
      <c r="D311" s="527">
        <v>43020482.193984866</v>
      </c>
      <c r="E311" s="527">
        <v>45588897.510124266</v>
      </c>
      <c r="F311" s="490">
        <v>50.32</v>
      </c>
      <c r="G311" s="536"/>
      <c r="H311" s="24"/>
      <c r="I311" s="25"/>
      <c r="J311" s="20"/>
      <c r="K311" s="6"/>
    </row>
    <row r="312" spans="1:11" ht="14.5" x14ac:dyDescent="0.35">
      <c r="A312" s="20"/>
      <c r="B312" s="493" t="s">
        <v>268</v>
      </c>
      <c r="C312" s="581">
        <v>0</v>
      </c>
      <c r="D312" s="528"/>
      <c r="E312" s="528"/>
      <c r="F312" s="492"/>
      <c r="G312" s="536"/>
      <c r="H312" s="24"/>
      <c r="I312" s="25"/>
      <c r="J312" s="20"/>
      <c r="K312" s="6"/>
    </row>
    <row r="313" spans="1:11" ht="14.5" x14ac:dyDescent="0.35">
      <c r="A313" s="20"/>
      <c r="B313" s="486" t="s">
        <v>244</v>
      </c>
      <c r="C313" s="121">
        <v>0.56064096738751257</v>
      </c>
      <c r="D313" s="526">
        <v>655860.88343875518</v>
      </c>
      <c r="E313" s="526">
        <v>530432.53722898499</v>
      </c>
      <c r="F313" s="122">
        <v>0.42</v>
      </c>
      <c r="G313" s="536"/>
      <c r="H313" s="24"/>
      <c r="I313" s="25"/>
      <c r="J313" s="20"/>
      <c r="K313" s="6"/>
    </row>
    <row r="314" spans="1:11" ht="14.5" x14ac:dyDescent="0.35">
      <c r="A314" s="20"/>
      <c r="B314" s="486" t="s">
        <v>269</v>
      </c>
      <c r="C314" s="121">
        <v>10.224396743269224</v>
      </c>
      <c r="D314" s="526">
        <v>10898977.622027773</v>
      </c>
      <c r="E314" s="526">
        <v>11423674.360297253</v>
      </c>
      <c r="F314" s="122">
        <v>11.34</v>
      </c>
      <c r="G314" s="536"/>
      <c r="H314" s="24"/>
      <c r="I314" s="25"/>
      <c r="J314" s="20"/>
      <c r="K314" s="6"/>
    </row>
    <row r="315" spans="1:11" ht="14.5" x14ac:dyDescent="0.35">
      <c r="A315" s="20"/>
      <c r="B315" s="486" t="s">
        <v>270</v>
      </c>
      <c r="C315" s="121">
        <v>3.4780974139936855</v>
      </c>
      <c r="D315" s="526">
        <v>2587933.586600469</v>
      </c>
      <c r="E315" s="526">
        <v>3225884.3351363428</v>
      </c>
      <c r="F315" s="122">
        <v>3.59</v>
      </c>
      <c r="G315" s="536"/>
      <c r="H315" s="24"/>
      <c r="I315" s="25"/>
      <c r="J315" s="20"/>
      <c r="K315" s="6"/>
    </row>
    <row r="316" spans="1:11" ht="14.5" x14ac:dyDescent="0.35">
      <c r="A316" s="20"/>
      <c r="B316" s="486" t="s">
        <v>271</v>
      </c>
      <c r="C316" s="121">
        <v>6.268148512135749</v>
      </c>
      <c r="D316" s="526">
        <v>7231388.8277216358</v>
      </c>
      <c r="E316" s="526">
        <v>7072352.268106184</v>
      </c>
      <c r="F316" s="122">
        <v>7.19</v>
      </c>
      <c r="G316" s="536"/>
      <c r="H316" s="24"/>
      <c r="I316" s="25"/>
      <c r="J316" s="20"/>
      <c r="K316" s="6"/>
    </row>
    <row r="317" spans="1:11" ht="14.5" x14ac:dyDescent="0.35">
      <c r="A317" s="20"/>
      <c r="B317" s="486" t="s">
        <v>272</v>
      </c>
      <c r="C317" s="121">
        <v>0.4952257377279049</v>
      </c>
      <c r="D317" s="526">
        <v>11838265.987374486</v>
      </c>
      <c r="E317" s="526">
        <v>1713441.9117017882</v>
      </c>
      <c r="F317" s="122">
        <v>0.21</v>
      </c>
      <c r="G317" s="536"/>
      <c r="H317" s="24"/>
      <c r="I317" s="25"/>
      <c r="J317" s="20"/>
      <c r="K317" s="6"/>
    </row>
    <row r="318" spans="1:11" ht="14.5" x14ac:dyDescent="0.35">
      <c r="A318" s="20"/>
      <c r="B318" s="486" t="s">
        <v>273</v>
      </c>
      <c r="C318" s="121">
        <v>1.8464735848102265</v>
      </c>
      <c r="D318" s="526">
        <v>1087321.1436710213</v>
      </c>
      <c r="E318" s="526">
        <v>316360.23189363431</v>
      </c>
      <c r="F318" s="122">
        <v>0.27</v>
      </c>
      <c r="G318" s="536"/>
      <c r="H318" s="24"/>
      <c r="I318" s="25"/>
      <c r="J318" s="20"/>
      <c r="K318" s="6"/>
    </row>
    <row r="319" spans="1:11" ht="14.5" x14ac:dyDescent="0.35">
      <c r="A319" s="20"/>
      <c r="B319" s="486" t="s">
        <v>274</v>
      </c>
      <c r="C319" s="121">
        <v>0.43520591025982541</v>
      </c>
      <c r="D319" s="526">
        <v>1845003.9190325527</v>
      </c>
      <c r="E319" s="526">
        <v>1763615.613672897</v>
      </c>
      <c r="F319" s="122">
        <v>1.86</v>
      </c>
      <c r="G319" s="536"/>
      <c r="H319" s="24"/>
      <c r="I319" s="25"/>
      <c r="J319" s="20"/>
      <c r="K319" s="6"/>
    </row>
    <row r="320" spans="1:11" ht="14.5" x14ac:dyDescent="0.35">
      <c r="A320" s="20"/>
      <c r="B320" s="486" t="s">
        <v>275</v>
      </c>
      <c r="C320" s="121">
        <v>2.0541930674556768</v>
      </c>
      <c r="D320" s="526">
        <v>1496285.6291523539</v>
      </c>
      <c r="E320" s="526">
        <v>2519854.8783104499</v>
      </c>
      <c r="F320" s="122">
        <v>3.25</v>
      </c>
      <c r="G320" s="536"/>
      <c r="H320" s="24"/>
      <c r="I320" s="25"/>
      <c r="J320" s="20"/>
      <c r="K320" s="6"/>
    </row>
    <row r="321" spans="1:11" ht="14.5" x14ac:dyDescent="0.35">
      <c r="A321" s="20"/>
      <c r="B321" s="486" t="s">
        <v>276</v>
      </c>
      <c r="C321" s="121">
        <v>1.0315666966313239</v>
      </c>
      <c r="D321" s="526">
        <v>1285035.7936558987</v>
      </c>
      <c r="E321" s="526">
        <v>1518260.6817676811</v>
      </c>
      <c r="F321" s="122">
        <v>1.81</v>
      </c>
      <c r="G321" s="536"/>
      <c r="H321" s="24"/>
      <c r="I321" s="25"/>
      <c r="J321" s="20"/>
      <c r="K321" s="6"/>
    </row>
    <row r="322" spans="1:11" ht="14.5" x14ac:dyDescent="0.35">
      <c r="A322" s="20"/>
      <c r="B322" s="486" t="s">
        <v>277</v>
      </c>
      <c r="C322" s="121" t="s">
        <v>139</v>
      </c>
      <c r="D322" s="526">
        <v>1300266.4109151394</v>
      </c>
      <c r="E322" s="526">
        <v>1576137.3137982534</v>
      </c>
      <c r="F322" s="122">
        <v>1.39</v>
      </c>
      <c r="G322" s="536"/>
      <c r="H322" s="24"/>
      <c r="I322" s="25"/>
      <c r="J322" s="20"/>
      <c r="K322" s="6"/>
    </row>
    <row r="323" spans="1:11" ht="14.5" x14ac:dyDescent="0.35">
      <c r="A323" s="20"/>
      <c r="B323" s="493" t="s">
        <v>278</v>
      </c>
      <c r="C323" s="581">
        <v>0</v>
      </c>
      <c r="D323" s="528"/>
      <c r="E323" s="528"/>
      <c r="F323" s="492"/>
      <c r="G323" s="536"/>
      <c r="H323" s="24"/>
      <c r="I323" s="25"/>
      <c r="J323" s="20"/>
      <c r="K323" s="6"/>
    </row>
    <row r="324" spans="1:11" ht="14.5" x14ac:dyDescent="0.35">
      <c r="A324" s="20"/>
      <c r="B324" s="486" t="s">
        <v>244</v>
      </c>
      <c r="C324" s="121">
        <v>2.6900462160213956</v>
      </c>
      <c r="D324" s="526">
        <v>2763838.099066135</v>
      </c>
      <c r="E324" s="526">
        <v>2996130.7976304311</v>
      </c>
      <c r="F324" s="122">
        <v>3.28</v>
      </c>
      <c r="G324" s="536"/>
      <c r="H324" s="24"/>
      <c r="I324" s="25"/>
      <c r="J324" s="20"/>
      <c r="K324" s="6"/>
    </row>
    <row r="325" spans="1:11" ht="14.5" x14ac:dyDescent="0.35">
      <c r="A325" s="20"/>
      <c r="B325" s="486" t="s">
        <v>279</v>
      </c>
      <c r="C325" s="121">
        <v>5.6226929138506749</v>
      </c>
      <c r="D325" s="526">
        <v>5819271.9420059789</v>
      </c>
      <c r="E325" s="526">
        <v>7024560.8656683201</v>
      </c>
      <c r="F325" s="122">
        <v>7.49</v>
      </c>
      <c r="G325" s="536"/>
      <c r="H325" s="24"/>
      <c r="I325" s="25"/>
      <c r="J325" s="20"/>
      <c r="K325" s="6"/>
    </row>
    <row r="326" spans="1:11" ht="14.5" x14ac:dyDescent="0.35">
      <c r="A326" s="20"/>
      <c r="B326" s="486" t="s">
        <v>246</v>
      </c>
      <c r="C326" s="121">
        <v>0.16950325757300738</v>
      </c>
      <c r="D326" s="526">
        <v>205121.16322286011</v>
      </c>
      <c r="E326" s="526">
        <v>453523.70691680495</v>
      </c>
      <c r="F326" s="122">
        <v>0.15</v>
      </c>
      <c r="G326" s="536"/>
      <c r="H326" s="24"/>
      <c r="I326" s="25"/>
      <c r="J326" s="20"/>
      <c r="K326" s="6"/>
    </row>
    <row r="327" spans="1:11" ht="14.5" x14ac:dyDescent="0.35">
      <c r="A327" s="20"/>
      <c r="B327" s="486" t="s">
        <v>247</v>
      </c>
      <c r="C327" s="121">
        <v>0.78488259053366183</v>
      </c>
      <c r="D327" s="526">
        <v>712752.68556360283</v>
      </c>
      <c r="E327" s="526">
        <v>766843.00585675624</v>
      </c>
      <c r="F327" s="122">
        <v>0.91</v>
      </c>
      <c r="G327" s="536"/>
      <c r="H327" s="24"/>
      <c r="I327" s="25"/>
      <c r="J327" s="20"/>
      <c r="K327" s="6"/>
    </row>
    <row r="328" spans="1:11" ht="14.5" x14ac:dyDescent="0.35">
      <c r="A328" s="20"/>
      <c r="B328" s="488" t="s">
        <v>280</v>
      </c>
      <c r="C328" s="489">
        <v>9.2671249779787406</v>
      </c>
      <c r="D328" s="527">
        <v>9500983.8898585774</v>
      </c>
      <c r="E328" s="527">
        <v>11241058.376072314</v>
      </c>
      <c r="F328" s="490">
        <v>11.83</v>
      </c>
      <c r="G328" s="536"/>
      <c r="H328" s="24"/>
      <c r="I328" s="25"/>
      <c r="J328" s="20"/>
      <c r="K328" s="6"/>
    </row>
    <row r="329" spans="1:11" ht="15" customHeight="1" x14ac:dyDescent="0.35">
      <c r="A329" s="20"/>
      <c r="B329" s="486" t="s">
        <v>281</v>
      </c>
      <c r="C329" s="121">
        <v>1.1067274176272193E-2</v>
      </c>
      <c r="D329" s="526">
        <v>92348.128805580243</v>
      </c>
      <c r="E329" s="526">
        <v>66458.507226143673</v>
      </c>
      <c r="F329" s="122">
        <v>0.09</v>
      </c>
      <c r="G329" s="536"/>
      <c r="H329" s="24"/>
      <c r="I329" s="25"/>
      <c r="J329" s="20"/>
      <c r="K329" s="6"/>
    </row>
    <row r="330" spans="1:11" ht="14.15" customHeight="1" x14ac:dyDescent="0.35">
      <c r="A330" s="20"/>
      <c r="B330" s="486" t="s">
        <v>282</v>
      </c>
      <c r="C330" s="121">
        <v>1.0892796753407156E-2</v>
      </c>
      <c r="D330" s="526">
        <v>33288.647978986301</v>
      </c>
      <c r="E330" s="526">
        <v>43540.362162499943</v>
      </c>
      <c r="F330" s="122">
        <v>0.06</v>
      </c>
      <c r="G330" s="536"/>
      <c r="H330" s="24"/>
      <c r="I330" s="25"/>
      <c r="J330" s="20"/>
      <c r="K330" s="6"/>
    </row>
    <row r="331" spans="1:11" ht="14.5" x14ac:dyDescent="0.35">
      <c r="A331" s="20"/>
      <c r="B331" s="486" t="s">
        <v>283</v>
      </c>
      <c r="C331" s="121">
        <v>0.9160962824869936</v>
      </c>
      <c r="D331" s="526">
        <v>1333678.5586243451</v>
      </c>
      <c r="E331" s="526">
        <v>974578.97613904462</v>
      </c>
      <c r="F331" s="122">
        <v>0.82</v>
      </c>
      <c r="G331" s="536"/>
      <c r="H331" s="24"/>
      <c r="I331" s="25"/>
      <c r="J331" s="20"/>
      <c r="K331" s="6"/>
    </row>
    <row r="332" spans="1:11" ht="14.5" x14ac:dyDescent="0.35">
      <c r="A332" s="20"/>
      <c r="B332" s="488" t="s">
        <v>284</v>
      </c>
      <c r="C332" s="489">
        <v>36.599129979566449</v>
      </c>
      <c r="D332" s="527">
        <v>51186639.028857574</v>
      </c>
      <c r="E332" s="527">
        <v>43985650.353513472</v>
      </c>
      <c r="F332" s="490">
        <v>44.12</v>
      </c>
      <c r="G332" s="536"/>
      <c r="H332" s="24"/>
      <c r="I332" s="25"/>
      <c r="J332" s="20"/>
      <c r="K332" s="6"/>
    </row>
    <row r="333" spans="1:11" ht="14.5" x14ac:dyDescent="0.35">
      <c r="A333" s="20"/>
      <c r="B333" s="493" t="s">
        <v>285</v>
      </c>
      <c r="C333" s="581">
        <v>0</v>
      </c>
      <c r="D333" s="528"/>
      <c r="E333" s="528"/>
      <c r="F333" s="492"/>
      <c r="G333" s="536"/>
      <c r="H333" s="24"/>
      <c r="I333" s="25"/>
      <c r="J333" s="20"/>
      <c r="K333" s="6"/>
    </row>
    <row r="334" spans="1:11" ht="14.5" x14ac:dyDescent="0.35">
      <c r="A334" s="20"/>
      <c r="B334" s="486" t="s">
        <v>244</v>
      </c>
      <c r="C334" s="121">
        <v>5.3334887627501688</v>
      </c>
      <c r="D334" s="526">
        <v>7001438.9050981915</v>
      </c>
      <c r="E334" s="526">
        <v>4829849.4816809855</v>
      </c>
      <c r="F334" s="122">
        <v>2.1800000000000002</v>
      </c>
      <c r="G334" s="536"/>
      <c r="H334" s="24"/>
      <c r="I334" s="25"/>
      <c r="J334" s="20"/>
      <c r="K334" s="6"/>
    </row>
    <row r="335" spans="1:11" ht="14.5" x14ac:dyDescent="0.35">
      <c r="A335" s="20"/>
      <c r="B335" s="486" t="s">
        <v>286</v>
      </c>
      <c r="C335" s="121">
        <v>0.50548723737861967</v>
      </c>
      <c r="D335" s="526">
        <v>527589.09444273566</v>
      </c>
      <c r="E335" s="526">
        <v>112649.90489678997</v>
      </c>
      <c r="F335" s="122">
        <v>0.05</v>
      </c>
      <c r="G335" s="536"/>
      <c r="H335" s="24"/>
      <c r="I335" s="25"/>
      <c r="J335" s="20"/>
      <c r="K335" s="6"/>
    </row>
    <row r="336" spans="1:11" ht="14.5" x14ac:dyDescent="0.35">
      <c r="A336" s="20"/>
      <c r="B336" s="486" t="s">
        <v>287</v>
      </c>
      <c r="C336" s="121">
        <v>1.6397780423434896</v>
      </c>
      <c r="D336" s="526">
        <v>2406500.3855539323</v>
      </c>
      <c r="E336" s="526">
        <v>1150243.8176502795</v>
      </c>
      <c r="F336" s="122">
        <v>0.66</v>
      </c>
      <c r="G336" s="536"/>
      <c r="H336" s="24"/>
      <c r="I336" s="25"/>
      <c r="J336" s="20"/>
      <c r="K336" s="6"/>
    </row>
    <row r="337" spans="1:11" ht="15" customHeight="1" x14ac:dyDescent="0.35">
      <c r="A337" s="20"/>
      <c r="B337" s="486" t="s">
        <v>288</v>
      </c>
      <c r="C337" s="121">
        <v>0.74966657093947464</v>
      </c>
      <c r="D337" s="526">
        <v>636146.03912962833</v>
      </c>
      <c r="E337" s="526">
        <v>462248.79210713221</v>
      </c>
      <c r="F337" s="122">
        <v>0.24</v>
      </c>
      <c r="G337" s="536"/>
      <c r="H337" s="24"/>
      <c r="I337" s="25"/>
      <c r="J337" s="20"/>
      <c r="K337" s="6"/>
    </row>
    <row r="338" spans="1:11" ht="14.5" x14ac:dyDescent="0.35">
      <c r="A338" s="20"/>
      <c r="B338" s="486" t="s">
        <v>289</v>
      </c>
      <c r="C338" s="121">
        <v>0.19356826600787203</v>
      </c>
      <c r="D338" s="526">
        <v>255363.97329480358</v>
      </c>
      <c r="E338" s="526">
        <v>132391.32621192906</v>
      </c>
      <c r="F338" s="122">
        <v>0.03</v>
      </c>
      <c r="G338" s="536"/>
      <c r="H338" s="24"/>
      <c r="I338" s="25"/>
      <c r="J338" s="20"/>
      <c r="K338" s="6"/>
    </row>
    <row r="339" spans="1:11" ht="14.5" x14ac:dyDescent="0.35">
      <c r="A339" s="20"/>
      <c r="B339" s="488" t="s">
        <v>290</v>
      </c>
      <c r="C339" s="489">
        <v>8.4219888794196258</v>
      </c>
      <c r="D339" s="527">
        <v>10827038.39751929</v>
      </c>
      <c r="E339" s="527">
        <v>6687383.3225471163</v>
      </c>
      <c r="F339" s="490">
        <v>3.15</v>
      </c>
      <c r="G339" s="536"/>
      <c r="H339" s="24"/>
      <c r="I339" s="25"/>
      <c r="J339" s="20"/>
      <c r="K339" s="6"/>
    </row>
    <row r="340" spans="1:11" ht="14.5" x14ac:dyDescent="0.35">
      <c r="A340" s="20"/>
      <c r="B340" s="488" t="s">
        <v>291</v>
      </c>
      <c r="C340" s="489">
        <v>308.15771970480444</v>
      </c>
      <c r="D340" s="527">
        <v>341681311.18845606</v>
      </c>
      <c r="E340" s="527">
        <v>349302556.96164984</v>
      </c>
      <c r="F340" s="490">
        <v>398.74</v>
      </c>
      <c r="G340" s="536"/>
      <c r="H340" s="24"/>
      <c r="I340" s="25"/>
      <c r="J340" s="20"/>
      <c r="K340" s="6"/>
    </row>
    <row r="341" spans="1:11" ht="14.5" x14ac:dyDescent="0.35">
      <c r="A341" s="20"/>
      <c r="B341" s="493" t="s">
        <v>292</v>
      </c>
      <c r="C341" s="491">
        <v>0</v>
      </c>
      <c r="D341" s="528"/>
      <c r="E341" s="528"/>
      <c r="F341" s="492"/>
      <c r="G341" s="536"/>
      <c r="H341" s="24"/>
      <c r="I341" s="25"/>
      <c r="J341" s="20"/>
      <c r="K341" s="6"/>
    </row>
    <row r="342" spans="1:11" ht="14.5" x14ac:dyDescent="0.35">
      <c r="A342" s="20"/>
      <c r="B342" s="486" t="s">
        <v>308</v>
      </c>
      <c r="C342" s="121">
        <v>1.4026537562283563</v>
      </c>
      <c r="D342" s="580" t="s">
        <v>294</v>
      </c>
      <c r="E342" s="580" t="s">
        <v>295</v>
      </c>
      <c r="F342" s="554" t="s">
        <v>295</v>
      </c>
      <c r="G342" s="536"/>
      <c r="H342" s="24"/>
      <c r="I342" s="25"/>
      <c r="J342" s="20"/>
      <c r="K342" s="6"/>
    </row>
    <row r="343" spans="1:11" ht="14.5" x14ac:dyDescent="0.35">
      <c r="A343" s="20"/>
      <c r="B343" s="486" t="s">
        <v>296</v>
      </c>
      <c r="C343" s="121">
        <v>4.866986303699334E-2</v>
      </c>
      <c r="D343" s="526">
        <v>627944.48238909547</v>
      </c>
      <c r="E343" s="526">
        <v>15678.91325170193</v>
      </c>
      <c r="F343" s="122">
        <v>0.02</v>
      </c>
      <c r="G343" s="536"/>
      <c r="H343" s="24"/>
      <c r="I343" s="25"/>
      <c r="J343" s="20"/>
      <c r="K343" s="6"/>
    </row>
    <row r="344" spans="1:11" ht="25" x14ac:dyDescent="0.35">
      <c r="A344" s="20"/>
      <c r="B344" s="486" t="s">
        <v>297</v>
      </c>
      <c r="C344" s="121">
        <v>0.25819420754014355</v>
      </c>
      <c r="D344" s="526">
        <v>506123.9589202847</v>
      </c>
      <c r="E344" s="526">
        <v>28097.411434703125</v>
      </c>
      <c r="F344" s="122">
        <v>0.26</v>
      </c>
      <c r="G344" s="536"/>
      <c r="H344" s="24"/>
      <c r="I344" s="25"/>
      <c r="J344" s="20"/>
      <c r="K344" s="6"/>
    </row>
    <row r="345" spans="1:11" ht="14.5" x14ac:dyDescent="0.35">
      <c r="A345" s="20"/>
      <c r="B345" s="486" t="s">
        <v>298</v>
      </c>
      <c r="C345" s="121" t="s">
        <v>139</v>
      </c>
      <c r="D345" s="526" t="s">
        <v>139</v>
      </c>
      <c r="E345" s="526">
        <v>11155179.176912894</v>
      </c>
      <c r="F345" s="122">
        <v>11.54</v>
      </c>
      <c r="G345" s="536"/>
      <c r="H345" s="24"/>
      <c r="I345" s="25"/>
      <c r="J345" s="20"/>
      <c r="K345" s="6"/>
    </row>
    <row r="346" spans="1:11" ht="14.5" x14ac:dyDescent="0.35">
      <c r="A346" s="20"/>
      <c r="B346" s="486" t="s">
        <v>299</v>
      </c>
      <c r="C346" s="121">
        <v>5.2467780945577784</v>
      </c>
      <c r="D346" s="526">
        <v>1691724.296121788</v>
      </c>
      <c r="E346" s="526">
        <v>1687002.4699924309</v>
      </c>
      <c r="F346" s="122">
        <v>1</v>
      </c>
      <c r="G346" s="536"/>
      <c r="H346" s="24"/>
      <c r="I346" s="25"/>
      <c r="J346" s="20"/>
      <c r="K346" s="6"/>
    </row>
    <row r="347" spans="1:11" ht="14.5" x14ac:dyDescent="0.35">
      <c r="A347" s="20"/>
      <c r="B347" s="486" t="s">
        <v>300</v>
      </c>
      <c r="C347" s="121">
        <v>0.37008085280884201</v>
      </c>
      <c r="D347" s="526">
        <v>250284.97322063596</v>
      </c>
      <c r="E347" s="526">
        <v>1941277.3574255735</v>
      </c>
      <c r="F347" s="122">
        <v>0.22</v>
      </c>
      <c r="G347" s="536"/>
      <c r="H347" s="24"/>
      <c r="I347" s="25"/>
      <c r="J347" s="20"/>
      <c r="K347" s="6"/>
    </row>
    <row r="348" spans="1:11" ht="15" customHeight="1" x14ac:dyDescent="0.35">
      <c r="A348" s="20"/>
      <c r="B348" s="486" t="s">
        <v>301</v>
      </c>
      <c r="C348" s="121">
        <v>7.0145770210653726</v>
      </c>
      <c r="D348" s="526">
        <v>8010537.1683499683</v>
      </c>
      <c r="E348" s="526">
        <v>11717670.987811791</v>
      </c>
      <c r="F348" s="122">
        <v>17.34</v>
      </c>
      <c r="G348" s="536"/>
      <c r="H348" s="24"/>
      <c r="I348" s="25"/>
      <c r="J348" s="20"/>
      <c r="K348" s="6"/>
    </row>
    <row r="349" spans="1:11" ht="14.5" x14ac:dyDescent="0.35">
      <c r="A349" s="20"/>
      <c r="B349" s="486" t="s">
        <v>302</v>
      </c>
      <c r="C349" s="121">
        <v>1.3149988103654573</v>
      </c>
      <c r="D349" s="526">
        <v>1666719.9611794206</v>
      </c>
      <c r="E349" s="526">
        <v>2628140.8175861584</v>
      </c>
      <c r="F349" s="122">
        <v>4.09</v>
      </c>
      <c r="G349" s="536"/>
      <c r="H349" s="24"/>
      <c r="I349" s="25"/>
      <c r="J349" s="20"/>
      <c r="K349" s="6"/>
    </row>
    <row r="350" spans="1:11" ht="14.5" x14ac:dyDescent="0.35">
      <c r="A350" s="20"/>
      <c r="B350" s="488" t="s">
        <v>303</v>
      </c>
      <c r="C350" s="489">
        <v>14.253298849374586</v>
      </c>
      <c r="D350" s="527">
        <v>12753334.840181192</v>
      </c>
      <c r="E350" s="527">
        <v>29173047.13441525</v>
      </c>
      <c r="F350" s="490">
        <v>34.46</v>
      </c>
      <c r="G350" s="536"/>
      <c r="H350" s="24"/>
      <c r="I350" s="25"/>
      <c r="J350" s="20"/>
      <c r="K350" s="6"/>
    </row>
    <row r="351" spans="1:11" ht="14.5" x14ac:dyDescent="0.35">
      <c r="A351" s="20"/>
      <c r="B351" s="488" t="s">
        <v>304</v>
      </c>
      <c r="C351" s="489">
        <v>323.81367231040741</v>
      </c>
      <c r="D351" s="527">
        <v>354434646.02863723</v>
      </c>
      <c r="E351" s="527">
        <v>378475604.0960651</v>
      </c>
      <c r="F351" s="490">
        <v>433.2</v>
      </c>
      <c r="G351" s="536"/>
      <c r="H351" s="24"/>
      <c r="I351" s="25"/>
      <c r="J351" s="20"/>
      <c r="K351" s="6"/>
    </row>
    <row r="352" spans="1:11" ht="14.5" x14ac:dyDescent="0.35">
      <c r="A352" s="20"/>
      <c r="B352" s="493" t="s">
        <v>305</v>
      </c>
      <c r="C352" s="491">
        <v>-12.378033691308925</v>
      </c>
      <c r="D352" s="528">
        <v>-32970415.562640369</v>
      </c>
      <c r="E352" s="528">
        <v>-25309151.962514818</v>
      </c>
      <c r="F352" s="492">
        <v>5.78</v>
      </c>
      <c r="G352" s="536"/>
      <c r="H352" s="24"/>
      <c r="I352" s="25"/>
      <c r="J352" s="20"/>
      <c r="K352" s="6"/>
    </row>
    <row r="353" spans="1:11" ht="6" customHeight="1" x14ac:dyDescent="0.35">
      <c r="A353" s="20"/>
      <c r="B353" s="119"/>
      <c r="C353" s="118"/>
      <c r="D353" s="118"/>
      <c r="E353" s="118"/>
      <c r="F353" s="118"/>
      <c r="G353" s="536"/>
      <c r="H353" s="24"/>
      <c r="I353" s="25"/>
      <c r="J353" s="20"/>
      <c r="K353" s="6"/>
    </row>
    <row r="354" spans="1:11" ht="23.15" customHeight="1" x14ac:dyDescent="0.35">
      <c r="A354" s="20"/>
      <c r="B354" s="743" t="s">
        <v>309</v>
      </c>
      <c r="C354" s="743"/>
      <c r="D354" s="743"/>
      <c r="E354" s="743"/>
      <c r="F354" s="743"/>
      <c r="G354" s="536"/>
      <c r="H354" s="24"/>
      <c r="I354" s="25"/>
      <c r="J354" s="20"/>
      <c r="K354" s="6"/>
    </row>
    <row r="355" spans="1:11" ht="14.5" x14ac:dyDescent="0.35">
      <c r="A355" s="20"/>
      <c r="B355" s="70"/>
      <c r="C355" s="120"/>
      <c r="D355" s="120"/>
      <c r="E355" s="120"/>
      <c r="F355" s="120"/>
      <c r="G355" s="536"/>
      <c r="H355" s="24"/>
      <c r="I355" s="25"/>
      <c r="J355" s="20"/>
      <c r="K355" s="6"/>
    </row>
    <row r="356" spans="1:11" ht="14.5" x14ac:dyDescent="0.35">
      <c r="A356" s="20"/>
      <c r="B356" s="1" t="s">
        <v>310</v>
      </c>
      <c r="C356" s="120"/>
      <c r="D356" s="120"/>
      <c r="E356" s="120"/>
      <c r="F356" s="120"/>
      <c r="G356" s="536"/>
      <c r="H356" s="24"/>
      <c r="I356" s="25"/>
      <c r="J356" s="20"/>
      <c r="K356" s="6"/>
    </row>
    <row r="357" spans="1:11" ht="6" customHeight="1" x14ac:dyDescent="0.35">
      <c r="A357" s="20"/>
      <c r="B357" s="119"/>
      <c r="C357" s="118"/>
      <c r="D357" s="118"/>
      <c r="E357" s="118"/>
      <c r="F357" s="118"/>
      <c r="G357" s="536"/>
      <c r="H357" s="24"/>
      <c r="I357" s="25"/>
      <c r="J357" s="20"/>
      <c r="K357" s="6"/>
    </row>
    <row r="358" spans="1:11" ht="14.5" x14ac:dyDescent="0.35">
      <c r="A358" s="20"/>
      <c r="B358" s="78"/>
      <c r="C358" s="79" t="s">
        <v>119</v>
      </c>
      <c r="D358" s="79" t="s">
        <v>120</v>
      </c>
      <c r="E358" s="79" t="s">
        <v>121</v>
      </c>
      <c r="F358" s="80" t="s">
        <v>122</v>
      </c>
      <c r="G358" s="539"/>
      <c r="H358" s="24"/>
      <c r="I358" s="25"/>
      <c r="J358" s="20"/>
      <c r="K358" s="6"/>
    </row>
    <row r="359" spans="1:11" ht="15" thickBot="1" x14ac:dyDescent="0.4">
      <c r="A359" s="20"/>
      <c r="B359" s="358" t="s">
        <v>311</v>
      </c>
      <c r="C359" s="359" t="s">
        <v>139</v>
      </c>
      <c r="D359" s="359" t="s">
        <v>139</v>
      </c>
      <c r="E359" s="359" t="s">
        <v>139</v>
      </c>
      <c r="F359" s="360">
        <v>-50.32</v>
      </c>
      <c r="G359" s="542"/>
      <c r="H359" s="24"/>
      <c r="I359" s="25"/>
      <c r="J359" s="20"/>
      <c r="K359" s="570"/>
    </row>
    <row r="360" spans="1:11" ht="15" thickTop="1" x14ac:dyDescent="0.35">
      <c r="A360" s="20"/>
      <c r="B360" s="136" t="s">
        <v>312</v>
      </c>
      <c r="C360" s="210">
        <v>25.14</v>
      </c>
      <c r="D360" s="210">
        <v>19.360000000000014</v>
      </c>
      <c r="E360" s="210">
        <v>28.101886043029623</v>
      </c>
      <c r="F360" s="211">
        <v>22.03</v>
      </c>
      <c r="G360" s="569"/>
      <c r="H360" s="24"/>
      <c r="I360" s="25"/>
      <c r="J360" s="20"/>
      <c r="K360" s="6"/>
    </row>
    <row r="361" spans="1:11" ht="14.5" x14ac:dyDescent="0.35">
      <c r="A361" s="20"/>
      <c r="B361" s="67" t="s">
        <v>313</v>
      </c>
      <c r="C361" s="121">
        <v>0.91</v>
      </c>
      <c r="D361" s="121">
        <v>10.170000000000016</v>
      </c>
      <c r="E361" s="121">
        <v>2.2285759040814881</v>
      </c>
      <c r="F361" s="122">
        <v>-7.61</v>
      </c>
      <c r="G361" s="569"/>
      <c r="H361" s="24"/>
      <c r="I361" s="25"/>
      <c r="J361" s="20"/>
      <c r="K361" s="6"/>
    </row>
    <row r="362" spans="1:11" ht="14.5" x14ac:dyDescent="0.35">
      <c r="A362" s="20"/>
      <c r="B362" s="133" t="s">
        <v>314</v>
      </c>
      <c r="C362" s="293">
        <f>C224-C332</f>
        <v>-0.63864023435966288</v>
      </c>
      <c r="D362" s="293">
        <v>-14.86</v>
      </c>
      <c r="E362" s="293">
        <v>-1.2005903723227007</v>
      </c>
      <c r="F362" s="294">
        <v>-8.44</v>
      </c>
      <c r="G362" s="569"/>
      <c r="H362" s="24"/>
      <c r="I362" s="25"/>
      <c r="J362" s="20"/>
      <c r="K362" s="6"/>
    </row>
    <row r="363" spans="1:11" ht="14.5" x14ac:dyDescent="0.35">
      <c r="A363" s="20"/>
      <c r="B363" s="55" t="s">
        <v>315</v>
      </c>
      <c r="C363" s="295">
        <v>2.5099999999999998</v>
      </c>
      <c r="D363" s="295">
        <v>-6.37</v>
      </c>
      <c r="E363" s="296">
        <v>0.81157357920361584</v>
      </c>
      <c r="F363" s="297">
        <v>4.12</v>
      </c>
      <c r="G363" s="569"/>
      <c r="H363" s="24"/>
      <c r="I363" s="25"/>
      <c r="J363" s="20"/>
      <c r="K363" s="6"/>
    </row>
    <row r="364" spans="1:11" ht="14.5" x14ac:dyDescent="0.35">
      <c r="A364" s="20"/>
      <c r="B364" s="55" t="s">
        <v>316</v>
      </c>
      <c r="C364" s="295">
        <v>-38.24</v>
      </c>
      <c r="D364" s="295">
        <v>-43.019999999999996</v>
      </c>
      <c r="E364" s="296">
        <v>-45.588897510124255</v>
      </c>
      <c r="F364" s="298" t="s">
        <v>139</v>
      </c>
      <c r="G364" s="569"/>
      <c r="H364" s="24"/>
      <c r="I364" s="25"/>
      <c r="J364" s="20"/>
      <c r="K364" s="6"/>
    </row>
    <row r="365" spans="1:11" ht="14.5" x14ac:dyDescent="0.35">
      <c r="A365" s="20"/>
      <c r="B365" s="55" t="s">
        <v>317</v>
      </c>
      <c r="C365" s="301">
        <f>SUM(C360:C364)</f>
        <v>-10.318640234359663</v>
      </c>
      <c r="D365" s="296">
        <v>-34.71999999999997</v>
      </c>
      <c r="E365" s="296">
        <v>-15.647452356132227</v>
      </c>
      <c r="F365" s="297">
        <v>10.11</v>
      </c>
      <c r="G365" s="569"/>
      <c r="H365" s="24"/>
      <c r="I365" s="25"/>
      <c r="J365" s="20"/>
      <c r="K365" s="6"/>
    </row>
    <row r="366" spans="1:11" ht="14.5" x14ac:dyDescent="0.35">
      <c r="A366" s="20"/>
      <c r="B366" s="55" t="s">
        <v>318</v>
      </c>
      <c r="C366" s="301">
        <f>C238-C350</f>
        <v>-0.64541888451172369</v>
      </c>
      <c r="D366" s="296">
        <v>1.75</v>
      </c>
      <c r="E366" s="296">
        <v>-9.6616996063826122</v>
      </c>
      <c r="F366" s="297">
        <v>-4.33</v>
      </c>
      <c r="G366" s="569"/>
      <c r="H366" s="24"/>
      <c r="I366" s="25"/>
      <c r="J366" s="20"/>
      <c r="K366" s="6"/>
    </row>
    <row r="367" spans="1:11" ht="14.5" x14ac:dyDescent="0.35">
      <c r="A367" s="20"/>
      <c r="B367" s="331" t="s">
        <v>305</v>
      </c>
      <c r="C367" s="332">
        <v>-12.38</v>
      </c>
      <c r="D367" s="333">
        <v>-32.96999999999997</v>
      </c>
      <c r="E367" s="333">
        <v>-25.309151962514839</v>
      </c>
      <c r="F367" s="334">
        <v>5.78</v>
      </c>
      <c r="G367" s="569"/>
      <c r="H367" s="24"/>
      <c r="I367" s="25"/>
      <c r="J367" s="20"/>
      <c r="K367" s="6"/>
    </row>
    <row r="368" spans="1:11" ht="6" customHeight="1" x14ac:dyDescent="0.35">
      <c r="A368" s="20"/>
      <c r="B368" s="119"/>
      <c r="C368" s="118"/>
      <c r="D368" s="118"/>
      <c r="E368" s="118"/>
      <c r="F368" s="118"/>
      <c r="G368" s="536"/>
      <c r="H368" s="24"/>
      <c r="I368" s="25"/>
      <c r="J368" s="20"/>
      <c r="K368" s="6"/>
    </row>
    <row r="369" spans="1:11" s="363" customFormat="1" ht="30" customHeight="1" x14ac:dyDescent="0.35">
      <c r="A369" s="361"/>
      <c r="B369" s="743" t="s">
        <v>319</v>
      </c>
      <c r="C369" s="743"/>
      <c r="D369" s="743"/>
      <c r="E369" s="743"/>
      <c r="F369" s="743"/>
      <c r="G369" s="543"/>
      <c r="H369" s="361"/>
      <c r="I369" s="361"/>
      <c r="J369" s="361"/>
      <c r="K369" s="362"/>
    </row>
    <row r="370" spans="1:11" ht="14.5" x14ac:dyDescent="0.35">
      <c r="A370" s="20"/>
      <c r="B370" s="70"/>
      <c r="C370" s="120"/>
      <c r="D370" s="120"/>
      <c r="E370" s="120"/>
      <c r="F370" s="120"/>
      <c r="G370" s="536"/>
      <c r="H370" s="24"/>
      <c r="I370" s="25"/>
      <c r="J370" s="20"/>
      <c r="K370" s="6"/>
    </row>
    <row r="371" spans="1:11" ht="14.5" x14ac:dyDescent="0.35">
      <c r="A371" s="20"/>
      <c r="B371" s="70"/>
      <c r="C371" s="120"/>
      <c r="D371" s="120"/>
      <c r="E371" s="120"/>
      <c r="F371" s="120"/>
      <c r="G371" s="536"/>
      <c r="H371" s="24"/>
      <c r="I371" s="25"/>
      <c r="J371" s="20"/>
      <c r="K371" s="6"/>
    </row>
  </sheetData>
  <mergeCells count="3">
    <mergeCell ref="B369:F369"/>
    <mergeCell ref="B195:F195"/>
    <mergeCell ref="B354:F354"/>
  </mergeCells>
  <phoneticPr fontId="51" type="noConversion"/>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74996-8C7C-4E3D-B550-8343BFA3B176}">
  <sheetPr>
    <tabColor theme="6"/>
  </sheetPr>
  <dimension ref="A1:Q151"/>
  <sheetViews>
    <sheetView showGridLines="0" zoomScaleNormal="100" workbookViewId="0">
      <selection activeCell="D2" sqref="D2"/>
    </sheetView>
  </sheetViews>
  <sheetFormatPr defaultColWidth="0" defaultRowHeight="0" customHeight="1" zeroHeight="1" x14ac:dyDescent="0.35"/>
  <cols>
    <col min="1" max="1" width="2.453125" customWidth="1"/>
    <col min="2" max="2" width="41.7265625" customWidth="1"/>
    <col min="3" max="6" width="19.54296875" customWidth="1"/>
    <col min="7" max="7" width="3" customWidth="1"/>
    <col min="8" max="17" width="19.54296875" hidden="1" customWidth="1"/>
    <col min="18"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I3" s="58"/>
      <c r="J3" s="58"/>
      <c r="K3" s="58"/>
      <c r="L3" s="58"/>
      <c r="M3" s="58"/>
      <c r="N3" s="58"/>
      <c r="O3" s="58"/>
      <c r="P3" s="58"/>
      <c r="Q3" s="58"/>
    </row>
    <row r="4" spans="1:17" ht="36" customHeight="1" x14ac:dyDescent="0.35">
      <c r="A4" s="58"/>
      <c r="B4" s="58"/>
      <c r="C4" s="58"/>
      <c r="D4" s="58"/>
      <c r="E4" s="58"/>
      <c r="F4" s="58"/>
      <c r="G4" s="58"/>
      <c r="I4" s="58"/>
      <c r="J4" s="58"/>
      <c r="K4" s="58"/>
      <c r="L4" s="58"/>
      <c r="M4" s="58"/>
      <c r="N4" s="58"/>
      <c r="O4" s="58"/>
      <c r="P4" s="58"/>
      <c r="Q4" s="58"/>
    </row>
    <row r="5" spans="1:17" ht="32.5" x14ac:dyDescent="0.65">
      <c r="B5" s="2" t="s">
        <v>0</v>
      </c>
      <c r="C5" s="6"/>
      <c r="D5" s="6"/>
      <c r="E5" s="6"/>
      <c r="F5" s="6"/>
      <c r="G5" s="6"/>
      <c r="H5" s="6"/>
      <c r="I5" s="11"/>
    </row>
    <row r="6" spans="1:17" ht="25" x14ac:dyDescent="0.5">
      <c r="B6" s="9" t="s">
        <v>104</v>
      </c>
      <c r="C6" s="6"/>
      <c r="D6" s="6"/>
      <c r="E6" s="6"/>
      <c r="F6" s="6"/>
      <c r="G6" s="6"/>
      <c r="H6" s="6"/>
      <c r="I6" s="11"/>
    </row>
    <row r="7" spans="1:17" ht="14.5" x14ac:dyDescent="0.35">
      <c r="B7" s="1"/>
      <c r="C7" s="3"/>
      <c r="D7" s="3"/>
      <c r="E7" s="3"/>
      <c r="F7" s="3"/>
      <c r="G7" s="3"/>
      <c r="H7" s="5"/>
      <c r="I7" s="11"/>
    </row>
    <row r="8" spans="1:17" ht="14.5" x14ac:dyDescent="0.35">
      <c r="B8" s="1"/>
      <c r="C8" s="3"/>
      <c r="D8" s="3"/>
      <c r="E8" s="3"/>
      <c r="F8" s="3"/>
      <c r="G8" s="3"/>
      <c r="H8" s="5"/>
      <c r="I8" s="11"/>
    </row>
    <row r="9" spans="1:17" ht="18" x14ac:dyDescent="0.4">
      <c r="B9" s="10" t="s">
        <v>320</v>
      </c>
      <c r="C9" s="5"/>
      <c r="D9" s="5"/>
      <c r="E9" s="5"/>
      <c r="F9" s="425"/>
      <c r="G9" s="6"/>
      <c r="H9" s="5"/>
      <c r="I9" s="11"/>
    </row>
    <row r="10" spans="1:17" ht="15" customHeight="1" x14ac:dyDescent="0.4">
      <c r="B10" s="10"/>
      <c r="C10" s="5"/>
      <c r="D10" s="5"/>
      <c r="E10" s="5"/>
      <c r="F10" s="5"/>
      <c r="G10" s="6"/>
      <c r="H10" s="5"/>
      <c r="I10" s="11"/>
    </row>
    <row r="11" spans="1:17" s="43" customFormat="1" ht="14" x14ac:dyDescent="0.3">
      <c r="A11" s="530"/>
      <c r="B11" s="44" t="s">
        <v>321</v>
      </c>
      <c r="C11" s="380"/>
      <c r="D11" s="45"/>
      <c r="E11" s="45"/>
      <c r="F11" s="45"/>
      <c r="G11" s="45"/>
      <c r="H11" s="45"/>
      <c r="I11" s="530"/>
      <c r="J11" s="530"/>
      <c r="K11" s="45"/>
      <c r="L11" s="46"/>
      <c r="M11" s="530"/>
      <c r="N11" s="530"/>
      <c r="O11" s="530"/>
      <c r="P11" s="530"/>
      <c r="Q11" s="530"/>
    </row>
    <row r="12" spans="1:17" ht="14.5" x14ac:dyDescent="0.35">
      <c r="A12" s="8"/>
      <c r="B12" s="36"/>
      <c r="D12" s="36"/>
      <c r="E12" s="36"/>
      <c r="F12" s="36"/>
      <c r="G12" s="8"/>
      <c r="H12" s="8"/>
      <c r="I12" s="52"/>
      <c r="J12" s="53"/>
    </row>
    <row r="13" spans="1:17" ht="14.5" x14ac:dyDescent="0.35">
      <c r="B13" s="39" t="s">
        <v>322</v>
      </c>
      <c r="C13" s="38"/>
      <c r="D13" s="38"/>
      <c r="E13" s="38"/>
      <c r="F13" s="38"/>
    </row>
    <row r="14" spans="1:17" ht="6" customHeight="1" x14ac:dyDescent="0.35">
      <c r="A14" s="20"/>
      <c r="B14" s="26"/>
      <c r="C14" s="20"/>
      <c r="D14" s="20"/>
      <c r="E14" s="20"/>
      <c r="F14" s="3"/>
      <c r="G14" s="3"/>
      <c r="I14" s="25"/>
      <c r="J14" s="20"/>
      <c r="K14" s="6"/>
    </row>
    <row r="15" spans="1:17" ht="14.5" x14ac:dyDescent="0.35">
      <c r="B15" s="148"/>
      <c r="C15" s="149" t="s">
        <v>119</v>
      </c>
      <c r="D15" s="149" t="s">
        <v>120</v>
      </c>
      <c r="E15" s="149" t="s">
        <v>121</v>
      </c>
      <c r="F15" s="150" t="s">
        <v>122</v>
      </c>
      <c r="G15" s="89"/>
    </row>
    <row r="16" spans="1:17" ht="14.5" x14ac:dyDescent="0.35">
      <c r="B16" s="140" t="s">
        <v>162</v>
      </c>
      <c r="C16" s="151">
        <v>8873.7754474100002</v>
      </c>
      <c r="D16" s="152">
        <v>9255</v>
      </c>
      <c r="E16" s="152">
        <v>9764</v>
      </c>
      <c r="F16" s="153">
        <v>12507</v>
      </c>
      <c r="G16" s="89"/>
    </row>
    <row r="17" spans="1:11" ht="14.5" x14ac:dyDescent="0.35">
      <c r="B17" s="67" t="s">
        <v>163</v>
      </c>
      <c r="C17" s="146">
        <v>9028.2977839599989</v>
      </c>
      <c r="D17" s="129">
        <v>10097</v>
      </c>
      <c r="E17" s="129">
        <v>10706</v>
      </c>
      <c r="F17" s="130">
        <v>12571.8</v>
      </c>
      <c r="G17" s="20"/>
    </row>
    <row r="18" spans="1:11" ht="14.5" x14ac:dyDescent="0.35">
      <c r="B18" s="67" t="s">
        <v>164</v>
      </c>
      <c r="C18" s="146">
        <v>389.84966810000054</v>
      </c>
      <c r="D18" s="129">
        <v>223</v>
      </c>
      <c r="E18" s="129">
        <v>243</v>
      </c>
      <c r="F18" s="130">
        <v>1075.2</v>
      </c>
      <c r="G18" s="20"/>
    </row>
    <row r="19" spans="1:11" ht="15" thickBot="1" x14ac:dyDescent="0.4">
      <c r="B19" s="141" t="s">
        <v>165</v>
      </c>
      <c r="C19" s="154">
        <v>-154.52233654999924</v>
      </c>
      <c r="D19" s="155">
        <v>-842</v>
      </c>
      <c r="E19" s="155">
        <v>-942</v>
      </c>
      <c r="F19" s="156">
        <v>-64.8</v>
      </c>
      <c r="G19" s="20"/>
    </row>
    <row r="20" spans="1:11" ht="15" thickTop="1" x14ac:dyDescent="0.35">
      <c r="B20" s="142" t="s">
        <v>166</v>
      </c>
      <c r="C20" s="157">
        <v>14.142796625141694</v>
      </c>
      <c r="D20" s="143">
        <v>8</v>
      </c>
      <c r="E20" s="143">
        <v>8.9534246575342458</v>
      </c>
      <c r="F20" s="144">
        <v>37.72</v>
      </c>
      <c r="G20" s="308"/>
      <c r="H20" s="308"/>
      <c r="I20" s="308"/>
    </row>
    <row r="21" spans="1:11" ht="15" thickBot="1" x14ac:dyDescent="0.4">
      <c r="B21" s="137" t="s">
        <v>167</v>
      </c>
      <c r="C21" s="582">
        <f>C19/(C18/C20)</f>
        <v>-5.6056940884909663</v>
      </c>
      <c r="D21" s="583">
        <f>D19/(D18/D20)</f>
        <v>-30.206278026905828</v>
      </c>
      <c r="E21" s="583">
        <f>E19/(E18/E20)</f>
        <v>-34.708337561305598</v>
      </c>
      <c r="F21" s="145">
        <v>-2.27</v>
      </c>
      <c r="G21" s="308"/>
      <c r="H21" s="308"/>
      <c r="I21" s="308"/>
    </row>
    <row r="22" spans="1:11" ht="15" thickTop="1" x14ac:dyDescent="0.35">
      <c r="B22" s="136" t="s">
        <v>323</v>
      </c>
      <c r="C22" s="158">
        <v>4.3932784913301638E-2</v>
      </c>
      <c r="D22" s="138">
        <v>2.4E-2</v>
      </c>
      <c r="E22" s="138">
        <v>2.5000000000000001E-2</v>
      </c>
      <c r="F22" s="139">
        <v>8.5999999999999993E-2</v>
      </c>
      <c r="G22" s="20"/>
    </row>
    <row r="23" spans="1:11" ht="14.5" x14ac:dyDescent="0.35">
      <c r="B23" s="133" t="s">
        <v>324</v>
      </c>
      <c r="C23" s="147">
        <v>-1.7413370156340823E-2</v>
      </c>
      <c r="D23" s="131">
        <v>-9.0999999999999998E-2</v>
      </c>
      <c r="E23" s="131">
        <v>-9.6000000000000002E-2</v>
      </c>
      <c r="F23" s="132">
        <v>-5.0000000000000001E-3</v>
      </c>
      <c r="G23" s="20"/>
    </row>
    <row r="24" spans="1:11" ht="14.5" x14ac:dyDescent="0.35">
      <c r="B24" s="471"/>
      <c r="C24" s="54"/>
      <c r="E24" s="428"/>
    </row>
    <row r="25" spans="1:11" ht="14.5" x14ac:dyDescent="0.35"/>
    <row r="26" spans="1:11" ht="14.5" x14ac:dyDescent="0.35">
      <c r="B26" s="39" t="s">
        <v>325</v>
      </c>
      <c r="C26" s="38"/>
      <c r="D26" s="38"/>
      <c r="E26" s="38"/>
      <c r="F26" s="38"/>
    </row>
    <row r="27" spans="1:11" ht="6" customHeight="1" x14ac:dyDescent="0.35">
      <c r="A27" s="20"/>
      <c r="B27" s="26"/>
      <c r="C27" s="20"/>
      <c r="D27" s="20"/>
      <c r="E27" s="20"/>
      <c r="F27" s="3"/>
      <c r="G27" s="3"/>
      <c r="I27" s="25"/>
      <c r="J27" s="20"/>
      <c r="K27" s="6"/>
    </row>
    <row r="28" spans="1:11" ht="14.5" x14ac:dyDescent="0.35">
      <c r="B28" s="108"/>
      <c r="C28" s="105" t="s">
        <v>119</v>
      </c>
      <c r="D28" s="105" t="s">
        <v>120</v>
      </c>
      <c r="E28" s="105" t="s">
        <v>121</v>
      </c>
      <c r="F28" s="80" t="s">
        <v>122</v>
      </c>
    </row>
    <row r="29" spans="1:11" ht="14.5" x14ac:dyDescent="0.35">
      <c r="B29" s="140" t="s">
        <v>162</v>
      </c>
      <c r="C29" s="151">
        <v>11613.062870640002</v>
      </c>
      <c r="D29" s="152">
        <v>11794</v>
      </c>
      <c r="E29" s="152">
        <v>13421</v>
      </c>
      <c r="F29" s="153">
        <v>17318.8</v>
      </c>
    </row>
    <row r="30" spans="1:11" ht="14.5" x14ac:dyDescent="0.35">
      <c r="B30" s="67" t="s">
        <v>163</v>
      </c>
      <c r="C30" s="146">
        <v>12156.2895653</v>
      </c>
      <c r="D30" s="129">
        <v>13046</v>
      </c>
      <c r="E30" s="129">
        <v>14030</v>
      </c>
      <c r="F30" s="130">
        <v>16918.8</v>
      </c>
    </row>
    <row r="31" spans="1:11" ht="14.5" x14ac:dyDescent="0.35">
      <c r="B31" s="67" t="s">
        <v>164</v>
      </c>
      <c r="C31" s="146">
        <v>408.56146002999998</v>
      </c>
      <c r="D31" s="129">
        <v>-136</v>
      </c>
      <c r="E31" s="129">
        <v>387</v>
      </c>
      <c r="F31" s="130">
        <v>1449</v>
      </c>
    </row>
    <row r="32" spans="1:11" ht="15" thickBot="1" x14ac:dyDescent="0.4">
      <c r="B32" s="141" t="s">
        <v>165</v>
      </c>
      <c r="C32" s="154">
        <v>-543.22669465999797</v>
      </c>
      <c r="D32" s="155">
        <v>-1252</v>
      </c>
      <c r="E32" s="155">
        <v>-609</v>
      </c>
      <c r="F32" s="156">
        <v>400</v>
      </c>
    </row>
    <row r="33" spans="1:11" ht="15" thickTop="1" x14ac:dyDescent="0.35">
      <c r="B33" s="142" t="s">
        <v>166</v>
      </c>
      <c r="C33" s="157">
        <v>10.542123731568186</v>
      </c>
      <c r="D33" s="143">
        <v>-3.5452054794520547</v>
      </c>
      <c r="E33" s="143">
        <v>9.9178082191780828</v>
      </c>
      <c r="F33" s="144">
        <v>36.04</v>
      </c>
      <c r="G33" s="308"/>
      <c r="H33" s="308"/>
      <c r="I33" s="308"/>
    </row>
    <row r="34" spans="1:11" ht="15" thickBot="1" x14ac:dyDescent="0.4">
      <c r="B34" s="137" t="s">
        <v>167</v>
      </c>
      <c r="C34" s="154">
        <f>C32/(C31/C33)</f>
        <v>-14.016894860753638</v>
      </c>
      <c r="D34" s="155">
        <f>D32/(D31/D33)</f>
        <v>-32.636744560838032</v>
      </c>
      <c r="E34" s="155">
        <f>E32/(E31/E33)</f>
        <v>-15.607093554210472</v>
      </c>
      <c r="F34" s="145">
        <v>9.9499999999999993</v>
      </c>
      <c r="G34" s="308"/>
      <c r="H34" s="308"/>
      <c r="I34" s="308"/>
    </row>
    <row r="35" spans="1:11" ht="15" thickTop="1" x14ac:dyDescent="0.35">
      <c r="B35" s="136" t="s">
        <v>323</v>
      </c>
      <c r="C35" s="158">
        <v>3.5181197637612023E-2</v>
      </c>
      <c r="D35" s="138">
        <v>-1.2E-2</v>
      </c>
      <c r="E35" s="138">
        <v>2.9000000000000001E-2</v>
      </c>
      <c r="F35" s="139">
        <v>8.4000000000000005E-2</v>
      </c>
    </row>
    <row r="36" spans="1:11" ht="14.5" x14ac:dyDescent="0.35">
      <c r="B36" s="67" t="s">
        <v>324</v>
      </c>
      <c r="C36" s="147">
        <v>-4.6777211206991465E-2</v>
      </c>
      <c r="D36" s="131">
        <v>-0.106</v>
      </c>
      <c r="E36" s="131">
        <v>-4.4999999999999998E-2</v>
      </c>
      <c r="F36" s="132">
        <v>2.3E-2</v>
      </c>
    </row>
    <row r="37" spans="1:11" ht="14.5" x14ac:dyDescent="0.35">
      <c r="E37" s="472"/>
    </row>
    <row r="38" spans="1:11" ht="14.5" x14ac:dyDescent="0.35"/>
    <row r="39" spans="1:11" ht="14.5" x14ac:dyDescent="0.35">
      <c r="B39" s="39" t="s">
        <v>326</v>
      </c>
      <c r="C39" s="38"/>
      <c r="D39" s="38"/>
      <c r="E39" s="38"/>
      <c r="F39" s="38"/>
    </row>
    <row r="40" spans="1:11" ht="6" customHeight="1" x14ac:dyDescent="0.35">
      <c r="A40" s="20"/>
      <c r="B40" s="26"/>
      <c r="C40" s="20"/>
      <c r="D40" s="20"/>
      <c r="E40" s="20"/>
      <c r="F40" s="3"/>
      <c r="G40" s="3"/>
      <c r="H40" s="24"/>
      <c r="I40" s="25"/>
      <c r="J40" s="20"/>
      <c r="K40" s="6"/>
    </row>
    <row r="41" spans="1:11" ht="14.5" x14ac:dyDescent="0.35">
      <c r="B41" s="108"/>
      <c r="C41" s="105" t="s">
        <v>119</v>
      </c>
      <c r="D41" s="105" t="s">
        <v>120</v>
      </c>
      <c r="E41" s="105" t="s">
        <v>121</v>
      </c>
      <c r="F41" s="80" t="s">
        <v>122</v>
      </c>
    </row>
    <row r="42" spans="1:11" ht="14.5" x14ac:dyDescent="0.35">
      <c r="B42" s="140" t="s">
        <v>162</v>
      </c>
      <c r="C42" s="151">
        <v>991.61418313000013</v>
      </c>
      <c r="D42" s="152">
        <v>1026</v>
      </c>
      <c r="E42" s="152">
        <v>1055.1500591000001</v>
      </c>
      <c r="F42" s="153">
        <v>1390.5</v>
      </c>
    </row>
    <row r="43" spans="1:11" ht="14.5" x14ac:dyDescent="0.35">
      <c r="B43" s="67" t="s">
        <v>163</v>
      </c>
      <c r="C43" s="146">
        <v>1147.5279177800001</v>
      </c>
      <c r="D43" s="129">
        <v>1196</v>
      </c>
      <c r="E43" s="129">
        <v>1240.8897280000001</v>
      </c>
      <c r="F43" s="130">
        <v>1314.8</v>
      </c>
    </row>
    <row r="44" spans="1:11" ht="14.5" x14ac:dyDescent="0.35">
      <c r="B44" s="67" t="s">
        <v>164</v>
      </c>
      <c r="C44" s="146">
        <v>-85.846297550000031</v>
      </c>
      <c r="D44" s="129">
        <v>-96</v>
      </c>
      <c r="E44" s="129">
        <v>-110.7495179</v>
      </c>
      <c r="F44" s="130">
        <v>7.9</v>
      </c>
    </row>
    <row r="45" spans="1:11" ht="15" thickBot="1" x14ac:dyDescent="0.4">
      <c r="B45" s="141" t="s">
        <v>165</v>
      </c>
      <c r="C45" s="154">
        <v>-155.91373464999987</v>
      </c>
      <c r="D45" s="155">
        <v>-171</v>
      </c>
      <c r="E45" s="155">
        <v>-185.73966889999997</v>
      </c>
      <c r="F45" s="156">
        <v>75.7</v>
      </c>
    </row>
    <row r="46" spans="1:11" ht="15" thickTop="1" x14ac:dyDescent="0.35">
      <c r="B46" s="142" t="s">
        <v>166</v>
      </c>
      <c r="C46" s="157">
        <v>-32.449209240844759</v>
      </c>
      <c r="D46" s="143">
        <v>-37.424657534246577</v>
      </c>
      <c r="E46" s="143">
        <v>-45.818829655813147</v>
      </c>
      <c r="F46" s="144">
        <v>3.29</v>
      </c>
      <c r="G46" s="308"/>
      <c r="H46" s="308"/>
      <c r="I46" s="308"/>
    </row>
    <row r="47" spans="1:11" ht="15" thickBot="1" x14ac:dyDescent="0.4">
      <c r="B47" s="137" t="s">
        <v>167</v>
      </c>
      <c r="C47" s="584">
        <f>C45/(C44/C46)</f>
        <v>-58.934136282728844</v>
      </c>
      <c r="D47" s="585">
        <f>D45/(D44/D46)</f>
        <v>-66.662671232876718</v>
      </c>
      <c r="E47" s="585">
        <f>E45/(E44/E46)</f>
        <v>-76.843442852189909</v>
      </c>
      <c r="F47" s="145">
        <v>31.62</v>
      </c>
      <c r="G47" s="308"/>
      <c r="H47" s="308"/>
      <c r="I47" s="308"/>
    </row>
    <row r="48" spans="1:11" ht="15" thickTop="1" x14ac:dyDescent="0.35">
      <c r="B48" s="136" t="s">
        <v>323</v>
      </c>
      <c r="C48" s="158">
        <v>-8.6572276809342111E-2</v>
      </c>
      <c r="D48" s="138">
        <v>-9.4E-2</v>
      </c>
      <c r="E48" s="138">
        <v>-0.10496091711776501</v>
      </c>
      <c r="F48" s="139">
        <v>6.0000000000000001E-3</v>
      </c>
    </row>
    <row r="49" spans="1:11" ht="14.5" x14ac:dyDescent="0.35">
      <c r="B49" s="67" t="s">
        <v>324</v>
      </c>
      <c r="C49" s="147">
        <v>-0.15723225555110848</v>
      </c>
      <c r="D49" s="131">
        <v>-0.16700000000000001</v>
      </c>
      <c r="E49" s="131">
        <v>-0.17603152015972809</v>
      </c>
      <c r="F49" s="132">
        <v>5.3999999999999999E-2</v>
      </c>
    </row>
    <row r="50" spans="1:11" ht="14.5" x14ac:dyDescent="0.35">
      <c r="D50" s="65"/>
    </row>
    <row r="51" spans="1:11" ht="14.5" x14ac:dyDescent="0.35"/>
    <row r="52" spans="1:11" ht="14.5" x14ac:dyDescent="0.35">
      <c r="A52" s="530"/>
      <c r="B52" s="44" t="s">
        <v>327</v>
      </c>
      <c r="C52" s="380"/>
      <c r="D52" s="45"/>
      <c r="E52" s="45"/>
      <c r="F52" s="45"/>
      <c r="G52" s="530"/>
      <c r="H52" s="530"/>
      <c r="I52" s="45"/>
      <c r="J52" s="46"/>
      <c r="K52" s="42"/>
    </row>
    <row r="53" spans="1:11" ht="14.5" x14ac:dyDescent="0.35"/>
    <row r="54" spans="1:11" ht="14.5" x14ac:dyDescent="0.35">
      <c r="B54" s="39" t="s">
        <v>328</v>
      </c>
      <c r="C54" s="38"/>
      <c r="D54" s="38"/>
      <c r="E54" s="38"/>
      <c r="F54" s="38"/>
    </row>
    <row r="55" spans="1:11" ht="6" customHeight="1" x14ac:dyDescent="0.35">
      <c r="A55" s="20"/>
      <c r="B55" s="26"/>
      <c r="C55" s="20"/>
      <c r="D55" s="20"/>
      <c r="E55" s="20"/>
      <c r="F55" s="3"/>
      <c r="G55" s="3"/>
      <c r="H55" s="24"/>
      <c r="I55" s="25"/>
      <c r="J55" s="20"/>
      <c r="K55" s="6"/>
    </row>
    <row r="56" spans="1:11" ht="14.5" customHeight="1" x14ac:dyDescent="0.35">
      <c r="B56" s="108"/>
      <c r="C56" s="105" t="s">
        <v>119</v>
      </c>
      <c r="D56" s="105" t="s">
        <v>120</v>
      </c>
      <c r="E56" s="105" t="s">
        <v>121</v>
      </c>
      <c r="F56" s="470" t="s">
        <v>122</v>
      </c>
      <c r="G56" s="109"/>
    </row>
    <row r="57" spans="1:11" ht="14.5" x14ac:dyDescent="0.35">
      <c r="B57" s="140" t="s">
        <v>162</v>
      </c>
      <c r="C57" s="151">
        <v>13845.302115440003</v>
      </c>
      <c r="D57" s="152">
        <v>14225</v>
      </c>
      <c r="E57" s="152">
        <v>16516.90194349</v>
      </c>
      <c r="F57" s="153">
        <v>20570.7</v>
      </c>
    </row>
    <row r="58" spans="1:11" ht="14.5" x14ac:dyDescent="0.35">
      <c r="B58" s="67" t="s">
        <v>163</v>
      </c>
      <c r="C58" s="146">
        <v>14151.529795199996</v>
      </c>
      <c r="D58" s="129">
        <v>15536</v>
      </c>
      <c r="E58" s="129">
        <v>17496.257300069999</v>
      </c>
      <c r="F58" s="130">
        <v>20320.599999999999</v>
      </c>
    </row>
    <row r="59" spans="1:11" ht="14.5" x14ac:dyDescent="0.35">
      <c r="B59" s="67" t="s">
        <v>164</v>
      </c>
      <c r="C59" s="146">
        <v>627.1620238200004</v>
      </c>
      <c r="D59" s="129">
        <v>203</v>
      </c>
      <c r="E59" s="129">
        <v>535.87270336999995</v>
      </c>
      <c r="F59" s="130">
        <v>1748</v>
      </c>
    </row>
    <row r="60" spans="1:11" ht="15" thickBot="1" x14ac:dyDescent="0.4">
      <c r="B60" s="141" t="s">
        <v>165</v>
      </c>
      <c r="C60" s="154">
        <v>-306.22767975999449</v>
      </c>
      <c r="D60" s="155">
        <v>-1311</v>
      </c>
      <c r="E60" s="155">
        <v>-979.35535657999992</v>
      </c>
      <c r="F60" s="156">
        <v>250.2</v>
      </c>
    </row>
    <row r="61" spans="1:11" ht="15" thickTop="1" x14ac:dyDescent="0.35">
      <c r="B61" s="142" t="s">
        <v>166</v>
      </c>
      <c r="C61" s="157">
        <v>14.293637950448087</v>
      </c>
      <c r="D61" s="143">
        <v>4.6657534246575345</v>
      </c>
      <c r="E61" s="143">
        <v>11.535596649232513</v>
      </c>
      <c r="F61" s="144">
        <v>37.51</v>
      </c>
      <c r="G61" s="308"/>
      <c r="H61" s="308"/>
      <c r="I61" s="308"/>
    </row>
    <row r="62" spans="1:11" ht="15" thickBot="1" x14ac:dyDescent="0.4">
      <c r="B62" s="137" t="s">
        <v>167</v>
      </c>
      <c r="C62" s="584">
        <f>C60/(C59/C61)</f>
        <v>-6.9792293197768283</v>
      </c>
      <c r="D62" s="585">
        <f>D60/(D59/D61)</f>
        <v>-30.132033200620825</v>
      </c>
      <c r="E62" s="585">
        <f>E60/(E59/E61)</f>
        <v>-21.082335970324088</v>
      </c>
      <c r="F62" s="145">
        <v>5.37</v>
      </c>
      <c r="G62" s="308"/>
      <c r="H62" s="308"/>
      <c r="I62" s="308"/>
    </row>
    <row r="63" spans="1:11" ht="15" thickTop="1" x14ac:dyDescent="0.35">
      <c r="B63" s="136" t="s">
        <v>323</v>
      </c>
      <c r="C63" s="158">
        <v>4.5297821498644072E-2</v>
      </c>
      <c r="D63" s="138">
        <v>1.4E-2</v>
      </c>
      <c r="E63" s="138">
        <v>3.2443899298028447E-2</v>
      </c>
      <c r="F63" s="139">
        <v>8.5000000000000006E-2</v>
      </c>
    </row>
    <row r="64" spans="1:11" ht="14.5" x14ac:dyDescent="0.35">
      <c r="B64" s="67" t="s">
        <v>324</v>
      </c>
      <c r="C64" s="147">
        <v>-2.2117804090276624E-2</v>
      </c>
      <c r="D64" s="131">
        <v>-9.1999999999999998E-2</v>
      </c>
      <c r="E64" s="131">
        <v>-5.9294131546624863E-2</v>
      </c>
      <c r="F64" s="132">
        <v>1.2E-2</v>
      </c>
    </row>
    <row r="65" spans="1:11" ht="14.5" x14ac:dyDescent="0.35">
      <c r="B65" s="110"/>
    </row>
    <row r="66" spans="1:11" ht="14.5" x14ac:dyDescent="0.35"/>
    <row r="67" spans="1:11" ht="14.5" x14ac:dyDescent="0.35">
      <c r="B67" s="39" t="s">
        <v>329</v>
      </c>
      <c r="C67" s="38"/>
      <c r="D67" s="38"/>
      <c r="E67" s="38"/>
      <c r="F67" s="38"/>
    </row>
    <row r="68" spans="1:11" ht="6" customHeight="1" x14ac:dyDescent="0.35">
      <c r="A68" s="20"/>
      <c r="B68" s="26"/>
      <c r="C68" s="20"/>
      <c r="D68" s="20"/>
      <c r="E68" s="20"/>
      <c r="F68" s="3"/>
      <c r="G68" s="3"/>
      <c r="H68" s="24"/>
      <c r="I68" s="25"/>
      <c r="J68" s="20"/>
      <c r="K68" s="6"/>
    </row>
    <row r="69" spans="1:11" ht="14.5" x14ac:dyDescent="0.35">
      <c r="B69" s="108" t="s">
        <v>330</v>
      </c>
      <c r="C69" s="105" t="s">
        <v>119</v>
      </c>
      <c r="D69" s="105" t="s">
        <v>120</v>
      </c>
      <c r="E69" s="105" t="s">
        <v>121</v>
      </c>
      <c r="F69" s="470" t="s">
        <v>122</v>
      </c>
    </row>
    <row r="70" spans="1:11" ht="14.5" x14ac:dyDescent="0.35">
      <c r="B70" s="140" t="s">
        <v>162</v>
      </c>
      <c r="C70" s="151">
        <v>3068.44973222</v>
      </c>
      <c r="D70" s="152">
        <v>3148</v>
      </c>
      <c r="E70" s="152">
        <v>3428.01200238</v>
      </c>
      <c r="F70" s="153">
        <v>4461.2</v>
      </c>
    </row>
    <row r="71" spans="1:11" ht="14.5" x14ac:dyDescent="0.35">
      <c r="B71" s="67" t="s">
        <v>163</v>
      </c>
      <c r="C71" s="146">
        <v>3306.5474700100008</v>
      </c>
      <c r="D71" s="129">
        <v>3525</v>
      </c>
      <c r="E71" s="129">
        <v>3650.1394519999999</v>
      </c>
      <c r="F71" s="130">
        <v>4308.8999999999996</v>
      </c>
    </row>
    <row r="72" spans="1:11" ht="14.5" x14ac:dyDescent="0.35">
      <c r="B72" s="67" t="s">
        <v>164</v>
      </c>
      <c r="C72" s="146">
        <v>-8.9927164400000503</v>
      </c>
      <c r="D72" s="129">
        <v>-143</v>
      </c>
      <c r="E72" s="129">
        <v>-18.779554619999999</v>
      </c>
      <c r="F72" s="130">
        <v>239</v>
      </c>
    </row>
    <row r="73" spans="1:11" ht="15" thickBot="1" x14ac:dyDescent="0.4">
      <c r="B73" s="141" t="s">
        <v>165</v>
      </c>
      <c r="C73" s="154">
        <v>-238.09773779000091</v>
      </c>
      <c r="D73" s="155">
        <v>-378</v>
      </c>
      <c r="E73" s="155">
        <v>-222.12744961999999</v>
      </c>
      <c r="F73" s="156">
        <v>152.30000000000001</v>
      </c>
    </row>
    <row r="74" spans="1:11" ht="15" thickTop="1" x14ac:dyDescent="0.35">
      <c r="B74" s="142" t="s">
        <v>166</v>
      </c>
      <c r="C74" s="157">
        <v>-0.91875400645774274</v>
      </c>
      <c r="D74" s="143">
        <v>-14.58904109589041</v>
      </c>
      <c r="E74" s="143">
        <v>-1.9909646038808821</v>
      </c>
      <c r="F74" s="144">
        <v>24.88</v>
      </c>
      <c r="G74" s="308"/>
      <c r="H74" s="308"/>
      <c r="I74" s="308"/>
    </row>
    <row r="75" spans="1:11" ht="15" thickBot="1" x14ac:dyDescent="0.4">
      <c r="B75" s="137" t="s">
        <v>167</v>
      </c>
      <c r="C75" s="584">
        <f>C73/(C72/C74)</f>
        <v>-24.325603056943184</v>
      </c>
      <c r="D75" s="585">
        <f>D73/(D72/D74)</f>
        <v>-38.564038701024998</v>
      </c>
      <c r="E75" s="585">
        <f>E73/(E72/E74)</f>
        <v>-23.549434408458506</v>
      </c>
      <c r="F75" s="145">
        <v>15.86</v>
      </c>
      <c r="G75" s="308"/>
      <c r="H75" s="308"/>
      <c r="I75" s="308"/>
    </row>
    <row r="76" spans="1:11" ht="15" thickTop="1" x14ac:dyDescent="0.35">
      <c r="B76" s="136" t="s">
        <v>323</v>
      </c>
      <c r="C76" s="158">
        <v>-2.9307035228808812E-3</v>
      </c>
      <c r="D76" s="138">
        <v>-4.4999999999999998E-2</v>
      </c>
      <c r="E76" s="138">
        <v>-5.4782639637672602E-3</v>
      </c>
      <c r="F76" s="139">
        <v>5.3999999999999999E-2</v>
      </c>
    </row>
    <row r="77" spans="1:11" ht="14.5" x14ac:dyDescent="0.35">
      <c r="B77" s="67" t="s">
        <v>324</v>
      </c>
      <c r="C77" s="147">
        <v>-7.7595450005217781E-2</v>
      </c>
      <c r="D77" s="131">
        <v>-0.12</v>
      </c>
      <c r="E77" s="131">
        <v>-6.4797745593008785E-2</v>
      </c>
      <c r="F77" s="132">
        <v>3.4000000000000002E-2</v>
      </c>
    </row>
    <row r="78" spans="1:11" ht="14.5" x14ac:dyDescent="0.35">
      <c r="B78" s="110"/>
    </row>
    <row r="79" spans="1:11" ht="14.5" x14ac:dyDescent="0.35"/>
    <row r="80" spans="1:11" ht="14.5" x14ac:dyDescent="0.35">
      <c r="B80" s="39" t="s">
        <v>331</v>
      </c>
      <c r="C80" s="38"/>
      <c r="D80" s="38"/>
      <c r="E80" s="38"/>
      <c r="F80" s="38"/>
    </row>
    <row r="81" spans="1:11" ht="6" customHeight="1" x14ac:dyDescent="0.35">
      <c r="A81" s="20"/>
      <c r="B81" s="26"/>
      <c r="C81" s="20"/>
      <c r="D81" s="20"/>
      <c r="E81" s="20"/>
      <c r="F81" s="3"/>
      <c r="G81" s="3"/>
      <c r="H81" s="24"/>
      <c r="I81" s="25"/>
      <c r="J81" s="20"/>
      <c r="K81" s="6"/>
    </row>
    <row r="82" spans="1:11" ht="14.5" x14ac:dyDescent="0.35">
      <c r="B82" s="108" t="s">
        <v>332</v>
      </c>
      <c r="C82" s="105" t="s">
        <v>119</v>
      </c>
      <c r="D82" s="105" t="s">
        <v>120</v>
      </c>
      <c r="E82" s="105" t="s">
        <v>121</v>
      </c>
      <c r="F82" s="470" t="s">
        <v>122</v>
      </c>
    </row>
    <row r="83" spans="1:11" ht="14.5" x14ac:dyDescent="0.35">
      <c r="B83" s="140" t="s">
        <v>162</v>
      </c>
      <c r="C83" s="151">
        <v>4564.7006535199998</v>
      </c>
      <c r="D83" s="152">
        <v>4702</v>
      </c>
      <c r="E83" s="152">
        <v>4294.8184173899999</v>
      </c>
      <c r="F83" s="153">
        <v>6184.3</v>
      </c>
    </row>
    <row r="84" spans="1:11" ht="14.5" x14ac:dyDescent="0.35">
      <c r="B84" s="67" t="s">
        <v>163</v>
      </c>
      <c r="C84" s="146">
        <v>4874.0380018300002</v>
      </c>
      <c r="D84" s="129">
        <v>5277</v>
      </c>
      <c r="E84" s="129">
        <v>4830.4402149999996</v>
      </c>
      <c r="F84" s="130">
        <v>6175.9</v>
      </c>
    </row>
    <row r="85" spans="1:11" ht="14.5" x14ac:dyDescent="0.35">
      <c r="B85" s="67" t="s">
        <v>164</v>
      </c>
      <c r="C85" s="146">
        <v>94.395523200000113</v>
      </c>
      <c r="D85" s="129">
        <v>-69</v>
      </c>
      <c r="E85" s="129">
        <v>2.7050513899999706</v>
      </c>
      <c r="F85" s="130">
        <v>545</v>
      </c>
    </row>
    <row r="86" spans="1:11" ht="15" thickBot="1" x14ac:dyDescent="0.4">
      <c r="B86" s="141" t="s">
        <v>165</v>
      </c>
      <c r="C86" s="154">
        <v>-309.33734831000044</v>
      </c>
      <c r="D86" s="155">
        <v>-575</v>
      </c>
      <c r="E86" s="155">
        <v>-535.62179761000016</v>
      </c>
      <c r="F86" s="156">
        <v>8.5</v>
      </c>
    </row>
    <row r="87" spans="1:11" ht="15" thickTop="1" x14ac:dyDescent="0.35">
      <c r="B87" s="142" t="s">
        <v>166</v>
      </c>
      <c r="C87" s="157">
        <v>6.1692428529134462</v>
      </c>
      <c r="D87" s="143">
        <v>-4.5342465753424657</v>
      </c>
      <c r="E87" s="143">
        <v>0.21217407308751815</v>
      </c>
      <c r="F87" s="144">
        <v>36.57</v>
      </c>
      <c r="G87" s="308"/>
      <c r="H87" s="308"/>
      <c r="I87" s="308"/>
    </row>
    <row r="88" spans="1:11" ht="15" thickBot="1" x14ac:dyDescent="0.4">
      <c r="B88" s="137" t="s">
        <v>167</v>
      </c>
      <c r="C88" s="584">
        <f>C86/(C85/C87)</f>
        <v>-20.216819193398624</v>
      </c>
      <c r="D88" s="585">
        <f>D86/(D85/D87)</f>
        <v>-37.785388127853878</v>
      </c>
      <c r="E88" s="585">
        <f>E86/(E85/E87)</f>
        <v>-42.01216245040478</v>
      </c>
      <c r="F88" s="145">
        <v>0.56999999999999995</v>
      </c>
      <c r="G88" s="308"/>
      <c r="H88" s="308"/>
      <c r="I88" s="308"/>
    </row>
    <row r="89" spans="1:11" ht="15" thickTop="1" x14ac:dyDescent="0.35">
      <c r="B89" s="136" t="s">
        <v>323</v>
      </c>
      <c r="C89" s="158">
        <v>2.0679455317011517E-2</v>
      </c>
      <c r="D89" s="138">
        <v>-1.4999999999999999E-2</v>
      </c>
      <c r="E89" s="138">
        <v>6.2984068873483479E-4</v>
      </c>
      <c r="F89" s="139">
        <v>8.7999999999999995E-2</v>
      </c>
    </row>
    <row r="90" spans="1:11" ht="14.5" x14ac:dyDescent="0.35">
      <c r="B90" s="67" t="s">
        <v>324</v>
      </c>
      <c r="C90" s="147">
        <v>-6.7767280220546247E-2</v>
      </c>
      <c r="D90" s="131">
        <v>-0.122</v>
      </c>
      <c r="E90" s="131">
        <v>-0.124713490898994</v>
      </c>
      <c r="F90" s="132">
        <v>1E-3</v>
      </c>
    </row>
    <row r="91" spans="1:11" ht="14.5" x14ac:dyDescent="0.35">
      <c r="B91" s="111"/>
    </row>
    <row r="92" spans="1:11" ht="14.5" x14ac:dyDescent="0.35">
      <c r="B92" s="110"/>
    </row>
    <row r="93" spans="1:11" ht="14.5" x14ac:dyDescent="0.35">
      <c r="A93" s="530"/>
      <c r="B93" s="44" t="s">
        <v>333</v>
      </c>
      <c r="C93" s="380"/>
      <c r="D93" s="45"/>
      <c r="E93" s="45"/>
      <c r="F93" s="45"/>
      <c r="G93" s="530"/>
      <c r="H93" s="530"/>
      <c r="I93" s="45"/>
      <c r="J93" s="46"/>
      <c r="K93" s="42"/>
    </row>
    <row r="94" spans="1:11" ht="14.5" x14ac:dyDescent="0.35"/>
    <row r="95" spans="1:11" ht="14.5" x14ac:dyDescent="0.35">
      <c r="B95" s="39" t="s">
        <v>334</v>
      </c>
      <c r="C95" s="38"/>
      <c r="D95" s="38"/>
      <c r="E95" s="38"/>
      <c r="F95" s="38"/>
    </row>
    <row r="96" spans="1:11" ht="6" customHeight="1" x14ac:dyDescent="0.35">
      <c r="A96" s="20"/>
      <c r="B96" s="26"/>
      <c r="C96" s="20"/>
      <c r="D96" s="20"/>
      <c r="E96" s="20"/>
      <c r="F96" s="3"/>
      <c r="H96" s="24"/>
      <c r="I96" s="25"/>
      <c r="J96" s="20"/>
      <c r="K96" s="6"/>
    </row>
    <row r="97" spans="1:11" ht="14.5" x14ac:dyDescent="0.35">
      <c r="B97" s="108"/>
      <c r="C97" s="105" t="s">
        <v>119</v>
      </c>
      <c r="D97" s="105" t="s">
        <v>120</v>
      </c>
      <c r="E97" s="105" t="s">
        <v>121</v>
      </c>
      <c r="F97" s="80" t="s">
        <v>122</v>
      </c>
    </row>
    <row r="98" spans="1:11" ht="14.5" x14ac:dyDescent="0.35">
      <c r="B98" s="140" t="s">
        <v>162</v>
      </c>
      <c r="C98" s="151">
        <v>4083.8351482100006</v>
      </c>
      <c r="D98" s="152">
        <v>4087</v>
      </c>
      <c r="E98" s="152">
        <v>4358.0576030500006</v>
      </c>
      <c r="F98" s="153">
        <v>5414.5</v>
      </c>
      <c r="G98" s="20"/>
    </row>
    <row r="99" spans="1:11" ht="14.5" x14ac:dyDescent="0.35">
      <c r="B99" s="67" t="s">
        <v>163</v>
      </c>
      <c r="C99" s="146">
        <v>4145.3055642499994</v>
      </c>
      <c r="D99" s="129">
        <v>4418</v>
      </c>
      <c r="E99" s="129">
        <v>4431.7507809999997</v>
      </c>
      <c r="F99" s="130">
        <v>5201.8999999999996</v>
      </c>
      <c r="G99" s="109"/>
    </row>
    <row r="100" spans="1:11" ht="14.5" x14ac:dyDescent="0.35">
      <c r="B100" s="67" t="s">
        <v>164</v>
      </c>
      <c r="C100" s="146">
        <v>186.8826062200001</v>
      </c>
      <c r="D100" s="129">
        <v>26</v>
      </c>
      <c r="E100" s="129">
        <v>185.62573904999996</v>
      </c>
      <c r="F100" s="130">
        <v>456.9</v>
      </c>
    </row>
    <row r="101" spans="1:11" ht="15" thickBot="1" x14ac:dyDescent="0.4">
      <c r="B101" s="141" t="s">
        <v>165</v>
      </c>
      <c r="C101" s="154">
        <v>-61.470416039999009</v>
      </c>
      <c r="D101" s="155">
        <v>-331</v>
      </c>
      <c r="E101" s="155">
        <v>-73.693177949999807</v>
      </c>
      <c r="F101" s="156">
        <v>212.6</v>
      </c>
    </row>
    <row r="102" spans="1:11" ht="15" thickTop="1" x14ac:dyDescent="0.35">
      <c r="B102" s="142" t="s">
        <v>166</v>
      </c>
      <c r="C102" s="157">
        <v>14.124001854051706</v>
      </c>
      <c r="D102" s="143">
        <v>2.0027397260273974</v>
      </c>
      <c r="E102" s="143">
        <v>15.140307293386297</v>
      </c>
      <c r="F102" s="144">
        <v>36.93</v>
      </c>
      <c r="G102" s="308"/>
      <c r="H102" s="308"/>
      <c r="I102" s="308"/>
    </row>
    <row r="103" spans="1:11" ht="15" thickBot="1" x14ac:dyDescent="0.4">
      <c r="B103" s="137" t="s">
        <v>167</v>
      </c>
      <c r="C103" s="584">
        <f>C101/(C100/C102)</f>
        <v>-4.6457414506313777</v>
      </c>
      <c r="D103" s="585">
        <f>D101/(D100/D102)</f>
        <v>-25.496417281348791</v>
      </c>
      <c r="E103" s="585">
        <f>E101/(E100/E102)</f>
        <v>-6.0106823832693932</v>
      </c>
      <c r="F103" s="145">
        <v>17.190000000000001</v>
      </c>
      <c r="G103" s="308"/>
      <c r="H103" s="308"/>
      <c r="I103" s="308"/>
    </row>
    <row r="104" spans="1:11" ht="15" thickTop="1" x14ac:dyDescent="0.35">
      <c r="B104" s="136" t="s">
        <v>323</v>
      </c>
      <c r="C104" s="158">
        <v>4.5761545076547283E-2</v>
      </c>
      <c r="D104" s="138">
        <v>6.0000000000000001E-3</v>
      </c>
      <c r="E104" s="138">
        <v>4.2593686444183113E-2</v>
      </c>
      <c r="F104" s="139">
        <v>8.4000000000000005E-2</v>
      </c>
    </row>
    <row r="105" spans="1:11" ht="14.5" x14ac:dyDescent="0.35">
      <c r="B105" s="67" t="s">
        <v>324</v>
      </c>
      <c r="C105" s="147">
        <v>-1.5052129630389785E-2</v>
      </c>
      <c r="D105" s="131">
        <v>-8.1000000000000003E-2</v>
      </c>
      <c r="E105" s="131">
        <v>-1.6909638344024043E-2</v>
      </c>
      <c r="F105" s="132">
        <v>3.9E-2</v>
      </c>
    </row>
    <row r="106" spans="1:11" ht="14.5" x14ac:dyDescent="0.35">
      <c r="B106" s="110"/>
    </row>
    <row r="107" spans="1:11" ht="14.5" x14ac:dyDescent="0.35"/>
    <row r="108" spans="1:11" ht="14.5" x14ac:dyDescent="0.35">
      <c r="B108" s="39" t="s">
        <v>335</v>
      </c>
      <c r="C108" s="38"/>
      <c r="D108" s="38"/>
      <c r="E108" s="38"/>
      <c r="F108" s="38"/>
    </row>
    <row r="109" spans="1:11" ht="6" customHeight="1" x14ac:dyDescent="0.35">
      <c r="A109" s="20"/>
      <c r="B109" s="26"/>
      <c r="C109" s="20"/>
      <c r="D109" s="20"/>
      <c r="E109" s="20"/>
      <c r="F109" s="3"/>
      <c r="G109" s="3"/>
      <c r="H109" s="24"/>
      <c r="I109" s="25"/>
      <c r="J109" s="20"/>
      <c r="K109" s="6"/>
    </row>
    <row r="110" spans="1:11" ht="14.5" x14ac:dyDescent="0.35">
      <c r="B110" s="108"/>
      <c r="C110" s="105" t="s">
        <v>119</v>
      </c>
      <c r="D110" s="105" t="s">
        <v>120</v>
      </c>
      <c r="E110" s="105" t="s">
        <v>121</v>
      </c>
      <c r="F110" s="80" t="s">
        <v>122</v>
      </c>
    </row>
    <row r="111" spans="1:11" ht="14.5" x14ac:dyDescent="0.35">
      <c r="B111" s="140" t="s">
        <v>162</v>
      </c>
      <c r="C111" s="151">
        <v>4620.0159184800004</v>
      </c>
      <c r="D111" s="152">
        <v>4752</v>
      </c>
      <c r="E111" s="152">
        <v>5247.4386974100007</v>
      </c>
      <c r="F111" s="153">
        <v>6578.4</v>
      </c>
    </row>
    <row r="112" spans="1:11" ht="14.5" x14ac:dyDescent="0.35">
      <c r="B112" s="67" t="s">
        <v>163</v>
      </c>
      <c r="C112" s="146">
        <v>4854.3527299200014</v>
      </c>
      <c r="D112" s="129">
        <v>5169</v>
      </c>
      <c r="E112" s="129">
        <v>5558.8031721300003</v>
      </c>
      <c r="F112" s="130">
        <v>6451.5</v>
      </c>
    </row>
    <row r="113" spans="1:11" ht="14.5" x14ac:dyDescent="0.35">
      <c r="B113" s="67" t="s">
        <v>164</v>
      </c>
      <c r="C113" s="146">
        <v>60.502693160000014</v>
      </c>
      <c r="D113" s="129">
        <v>-14</v>
      </c>
      <c r="E113" s="129">
        <v>30.897962280000002</v>
      </c>
      <c r="F113" s="130">
        <v>444.4</v>
      </c>
    </row>
    <row r="114" spans="1:11" ht="15" thickBot="1" x14ac:dyDescent="0.4">
      <c r="B114" s="141" t="s">
        <v>165</v>
      </c>
      <c r="C114" s="154">
        <v>-234.33681144000053</v>
      </c>
      <c r="D114" s="155">
        <v>-418</v>
      </c>
      <c r="E114" s="155">
        <v>-311.36447471999998</v>
      </c>
      <c r="F114" s="156">
        <v>126.9</v>
      </c>
    </row>
    <row r="115" spans="1:11" ht="15" thickTop="1" x14ac:dyDescent="0.35">
      <c r="B115" s="142" t="s">
        <v>166</v>
      </c>
      <c r="C115" s="157">
        <v>4.0685840720342696</v>
      </c>
      <c r="D115" s="143">
        <v>-0.95616438356164379</v>
      </c>
      <c r="E115" s="143">
        <v>2.1109621006073005</v>
      </c>
      <c r="F115" s="144">
        <v>30.11</v>
      </c>
      <c r="G115" s="308"/>
      <c r="H115" s="308"/>
      <c r="I115" s="308"/>
    </row>
    <row r="116" spans="1:11" ht="15" thickBot="1" x14ac:dyDescent="0.4">
      <c r="B116" s="137" t="s">
        <v>167</v>
      </c>
      <c r="C116" s="584">
        <f>C114/(C113/C115)</f>
        <v>-15.758290560632689</v>
      </c>
      <c r="D116" s="585">
        <f>D114/(D113/D115)</f>
        <v>-28.548336594911937</v>
      </c>
      <c r="E116" s="585">
        <f>E114/(E113/E115)</f>
        <v>-21.272555117166121</v>
      </c>
      <c r="F116" s="145">
        <v>8.6</v>
      </c>
      <c r="G116" s="308"/>
      <c r="H116" s="308"/>
      <c r="I116" s="308"/>
    </row>
    <row r="117" spans="1:11" ht="15" thickTop="1" x14ac:dyDescent="0.35">
      <c r="B117" s="136" t="s">
        <v>323</v>
      </c>
      <c r="C117" s="158">
        <v>1.3095775908041804E-2</v>
      </c>
      <c r="D117" s="138">
        <v>-3.0000000000000001E-3</v>
      </c>
      <c r="E117" s="138">
        <v>5.8881988074011102E-3</v>
      </c>
      <c r="F117" s="139">
        <v>6.8000000000000005E-2</v>
      </c>
    </row>
    <row r="118" spans="1:11" ht="14.5" x14ac:dyDescent="0.35">
      <c r="B118" s="67" t="s">
        <v>324</v>
      </c>
      <c r="C118" s="147">
        <v>-5.0722078792554914E-2</v>
      </c>
      <c r="D118" s="131">
        <v>-8.7999999999999995E-2</v>
      </c>
      <c r="E118" s="131">
        <v>-5.9336467308075728E-2</v>
      </c>
      <c r="F118" s="132">
        <v>1.9E-2</v>
      </c>
    </row>
    <row r="119" spans="1:11" ht="14.5" x14ac:dyDescent="0.35"/>
    <row r="120" spans="1:11" ht="14.5" x14ac:dyDescent="0.35"/>
    <row r="121" spans="1:11" ht="14.5" x14ac:dyDescent="0.35">
      <c r="B121" s="39" t="s">
        <v>336</v>
      </c>
      <c r="C121" s="38"/>
      <c r="D121" s="38"/>
      <c r="E121" s="38"/>
      <c r="F121" s="38"/>
    </row>
    <row r="122" spans="1:11" ht="6" customHeight="1" x14ac:dyDescent="0.35">
      <c r="A122" s="20"/>
      <c r="B122" s="26"/>
      <c r="C122" s="20"/>
      <c r="D122" s="20"/>
      <c r="E122" s="20"/>
      <c r="F122" s="3"/>
      <c r="G122" s="3"/>
      <c r="H122" s="24"/>
      <c r="I122" s="25"/>
      <c r="J122" s="20"/>
      <c r="K122" s="6"/>
    </row>
    <row r="123" spans="1:11" ht="14.5" x14ac:dyDescent="0.35">
      <c r="B123" s="108"/>
      <c r="C123" s="105" t="s">
        <v>119</v>
      </c>
      <c r="D123" s="105" t="s">
        <v>120</v>
      </c>
      <c r="E123" s="105" t="s">
        <v>121</v>
      </c>
      <c r="F123" s="80" t="s">
        <v>122</v>
      </c>
    </row>
    <row r="124" spans="1:11" ht="14.5" x14ac:dyDescent="0.35">
      <c r="B124" s="140" t="s">
        <v>162</v>
      </c>
      <c r="C124" s="151">
        <v>4866.0230981600007</v>
      </c>
      <c r="D124" s="152">
        <v>5280</v>
      </c>
      <c r="E124" s="152">
        <v>5781.1781107200004</v>
      </c>
      <c r="F124" s="153">
        <v>7145.7</v>
      </c>
    </row>
    <row r="125" spans="1:11" ht="14.5" x14ac:dyDescent="0.35">
      <c r="B125" s="67" t="s">
        <v>163</v>
      </c>
      <c r="C125" s="146">
        <v>5040.8131845300004</v>
      </c>
      <c r="D125" s="129">
        <v>5820</v>
      </c>
      <c r="E125" s="129">
        <v>6335.8072910000001</v>
      </c>
      <c r="F125" s="130">
        <v>7115.3</v>
      </c>
    </row>
    <row r="126" spans="1:11" ht="14.5" x14ac:dyDescent="0.35">
      <c r="B126" s="67" t="s">
        <v>164</v>
      </c>
      <c r="C126" s="146">
        <v>229.92623409999996</v>
      </c>
      <c r="D126" s="129">
        <v>22</v>
      </c>
      <c r="E126" s="129">
        <v>16.591089719999999</v>
      </c>
      <c r="F126" s="130">
        <v>580.20000000000005</v>
      </c>
    </row>
    <row r="127" spans="1:11" ht="15" thickBot="1" x14ac:dyDescent="0.4">
      <c r="B127" s="141" t="s">
        <v>165</v>
      </c>
      <c r="C127" s="154">
        <v>-174.7900863699999</v>
      </c>
      <c r="D127" s="155">
        <v>-540</v>
      </c>
      <c r="E127" s="155">
        <v>-554.62918027999979</v>
      </c>
      <c r="F127" s="156">
        <v>30.4</v>
      </c>
    </row>
    <row r="128" spans="1:11" ht="15" thickTop="1" x14ac:dyDescent="0.35">
      <c r="B128" s="142" t="s">
        <v>166</v>
      </c>
      <c r="C128" s="157">
        <v>15.086143209887558</v>
      </c>
      <c r="D128" s="143">
        <v>1.3780821917808219</v>
      </c>
      <c r="E128" s="143">
        <v>1.0357536738747639</v>
      </c>
      <c r="F128" s="144">
        <v>36.28</v>
      </c>
      <c r="G128" s="308"/>
      <c r="H128" s="308"/>
      <c r="I128" s="308"/>
    </row>
    <row r="129" spans="1:11" ht="15" thickBot="1" x14ac:dyDescent="0.4">
      <c r="B129" s="137" t="s">
        <v>167</v>
      </c>
      <c r="C129" s="584">
        <f>C127/(C126/C128)</f>
        <v>-11.4684967766644</v>
      </c>
      <c r="D129" s="585">
        <f>D127/(D126/D128)</f>
        <v>-33.825653798256539</v>
      </c>
      <c r="E129" s="585">
        <f>E127/(E126/E128)</f>
        <v>-34.624561786358576</v>
      </c>
      <c r="F129" s="145">
        <v>1.9</v>
      </c>
      <c r="G129" s="308"/>
      <c r="H129" s="308"/>
      <c r="I129" s="308"/>
    </row>
    <row r="130" spans="1:11" ht="15" thickTop="1" x14ac:dyDescent="0.35">
      <c r="B130" s="136" t="s">
        <v>323</v>
      </c>
      <c r="C130" s="158">
        <v>4.7251365121333364E-2</v>
      </c>
      <c r="D130" s="138">
        <v>4.0000000000000001E-3</v>
      </c>
      <c r="E130" s="138">
        <v>2.8698457999824034E-3</v>
      </c>
      <c r="F130" s="139">
        <v>8.1000000000000003E-2</v>
      </c>
    </row>
    <row r="131" spans="1:11" ht="14.5" x14ac:dyDescent="0.35">
      <c r="B131" s="67" t="s">
        <v>324</v>
      </c>
      <c r="C131" s="147">
        <v>-3.592052130539488E-2</v>
      </c>
      <c r="D131" s="131">
        <v>-0.10199999999999999</v>
      </c>
      <c r="E131" s="131">
        <v>-9.5937051178470803E-2</v>
      </c>
      <c r="F131" s="132">
        <v>4.0000000000000001E-3</v>
      </c>
    </row>
    <row r="132" spans="1:11" ht="14.5" x14ac:dyDescent="0.35">
      <c r="B132" s="93"/>
      <c r="C132" s="112"/>
      <c r="D132" s="113"/>
      <c r="E132" s="112"/>
      <c r="F132" s="114"/>
    </row>
    <row r="133" spans="1:11" ht="14.5" x14ac:dyDescent="0.35">
      <c r="B133" s="93"/>
      <c r="C133" s="112"/>
      <c r="D133" s="113"/>
      <c r="E133" s="112"/>
      <c r="F133" s="114"/>
    </row>
    <row r="134" spans="1:11" ht="14.5" x14ac:dyDescent="0.35">
      <c r="B134" s="39" t="s">
        <v>337</v>
      </c>
      <c r="C134" s="38"/>
      <c r="D134" s="38"/>
      <c r="E134" s="38"/>
      <c r="F134" s="38"/>
    </row>
    <row r="135" spans="1:11" ht="6" customHeight="1" x14ac:dyDescent="0.35">
      <c r="A135" s="20"/>
      <c r="B135" s="26"/>
      <c r="C135" s="20"/>
      <c r="D135" s="20"/>
      <c r="E135" s="20"/>
      <c r="F135" s="3"/>
      <c r="G135" s="3"/>
      <c r="H135" s="24"/>
      <c r="I135" s="25"/>
      <c r="J135" s="20"/>
      <c r="K135" s="6"/>
    </row>
    <row r="136" spans="1:11" ht="14.5" x14ac:dyDescent="0.35">
      <c r="B136" s="108"/>
      <c r="C136" s="105" t="s">
        <v>119</v>
      </c>
      <c r="D136" s="105" t="s">
        <v>120</v>
      </c>
      <c r="E136" s="105" t="s">
        <v>121</v>
      </c>
      <c r="F136" s="80" t="s">
        <v>122</v>
      </c>
    </row>
    <row r="137" spans="1:11" ht="14.5" x14ac:dyDescent="0.35">
      <c r="B137" s="140" t="s">
        <v>162</v>
      </c>
      <c r="C137" s="151">
        <v>7908.5783363300006</v>
      </c>
      <c r="D137" s="152">
        <v>7956</v>
      </c>
      <c r="E137" s="152">
        <v>8853.0579520800002</v>
      </c>
      <c r="F137" s="153">
        <v>12077.7</v>
      </c>
    </row>
    <row r="138" spans="1:11" ht="14.5" x14ac:dyDescent="0.35">
      <c r="B138" s="67" t="s">
        <v>163</v>
      </c>
      <c r="C138" s="146">
        <v>8291.6437883399994</v>
      </c>
      <c r="D138" s="129">
        <v>8931</v>
      </c>
      <c r="E138" s="129">
        <v>9650.4757229400002</v>
      </c>
      <c r="F138" s="130">
        <v>12036.7</v>
      </c>
    </row>
    <row r="139" spans="1:11" ht="14.5" x14ac:dyDescent="0.35">
      <c r="B139" s="67" t="s">
        <v>164</v>
      </c>
      <c r="C139" s="146">
        <v>235.25329710000068</v>
      </c>
      <c r="D139" s="129">
        <v>-43</v>
      </c>
      <c r="E139" s="129">
        <v>286.68340908999983</v>
      </c>
      <c r="F139" s="130">
        <v>1050.5999999999999</v>
      </c>
    </row>
    <row r="140" spans="1:11" ht="15" thickBot="1" x14ac:dyDescent="0.4">
      <c r="B140" s="141" t="s">
        <v>165</v>
      </c>
      <c r="C140" s="154">
        <v>-383.06545200999926</v>
      </c>
      <c r="D140" s="155">
        <v>-975</v>
      </c>
      <c r="E140" s="155">
        <v>-797.41777086000059</v>
      </c>
      <c r="F140" s="156">
        <v>41</v>
      </c>
    </row>
    <row r="141" spans="1:11" ht="15" thickTop="1" x14ac:dyDescent="0.35">
      <c r="B141" s="142" t="s">
        <v>166</v>
      </c>
      <c r="C141" s="157">
        <v>9.1814075960184471</v>
      </c>
      <c r="D141" s="143">
        <v>-1.704109589041096</v>
      </c>
      <c r="E141" s="143">
        <v>11.146417191110602</v>
      </c>
      <c r="F141" s="144">
        <v>37.53</v>
      </c>
      <c r="G141" s="308"/>
      <c r="H141" s="308"/>
      <c r="I141" s="308"/>
    </row>
    <row r="142" spans="1:11" ht="15" thickBot="1" x14ac:dyDescent="0.4">
      <c r="B142" s="137" t="s">
        <v>167</v>
      </c>
      <c r="C142" s="584">
        <f>C140/(C139/C141)</f>
        <v>-14.950183883551773</v>
      </c>
      <c r="D142" s="585">
        <f>D140/(D139/D141)</f>
        <v>-38.63969417011787</v>
      </c>
      <c r="E142" s="585">
        <f>E140/(E139/E141)</f>
        <v>-31.004065347990352</v>
      </c>
      <c r="F142" s="145">
        <v>1.46</v>
      </c>
      <c r="G142" s="308"/>
      <c r="H142" s="308"/>
      <c r="I142" s="308"/>
    </row>
    <row r="143" spans="1:11" ht="15" thickTop="1" x14ac:dyDescent="0.35">
      <c r="B143" s="136" t="s">
        <v>323</v>
      </c>
      <c r="C143" s="158">
        <v>2.9746597567265252E-2</v>
      </c>
      <c r="D143" s="138">
        <v>-5.0000000000000001E-3</v>
      </c>
      <c r="E143" s="138">
        <v>3.238241640817955E-2</v>
      </c>
      <c r="F143" s="139">
        <v>8.6999999999999994E-2</v>
      </c>
    </row>
    <row r="144" spans="1:11" ht="14.5" x14ac:dyDescent="0.35">
      <c r="B144" s="67" t="s">
        <v>324</v>
      </c>
      <c r="C144" s="147">
        <v>-4.8436701986031276E-2</v>
      </c>
      <c r="D144" s="131">
        <v>-0.123</v>
      </c>
      <c r="E144" s="131">
        <v>-9.0072580025600035E-2</v>
      </c>
      <c r="F144" s="132">
        <v>3.0000000000000001E-3</v>
      </c>
    </row>
    <row r="145" spans="2:6" ht="14.5" x14ac:dyDescent="0.35">
      <c r="B145" s="111"/>
      <c r="C145" s="112"/>
      <c r="D145" s="113"/>
      <c r="E145" s="112"/>
      <c r="F145" s="114"/>
    </row>
    <row r="146" spans="2:6" ht="14.5" x14ac:dyDescent="0.35">
      <c r="C146" s="112"/>
      <c r="D146" s="113"/>
      <c r="E146" s="112"/>
      <c r="F146" s="114"/>
    </row>
    <row r="147" spans="2:6" ht="14.5" hidden="1" x14ac:dyDescent="0.35"/>
    <row r="148" spans="2:6" ht="14.5" hidden="1" x14ac:dyDescent="0.35"/>
    <row r="149" spans="2:6" ht="14.5" hidden="1" x14ac:dyDescent="0.35"/>
    <row r="150" spans="2:6" ht="14.5" hidden="1" x14ac:dyDescent="0.35"/>
    <row r="151" spans="2:6" ht="14.5" hidden="1" x14ac:dyDescent="0.35"/>
  </sheetData>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42EDC-430B-4485-A1BF-B17C8C914E29}">
  <sheetPr>
    <tabColor theme="6"/>
  </sheetPr>
  <dimension ref="A1:KX249"/>
  <sheetViews>
    <sheetView showGridLines="0" zoomScaleNormal="100" workbookViewId="0">
      <selection activeCell="F4" sqref="F4"/>
    </sheetView>
  </sheetViews>
  <sheetFormatPr defaultColWidth="0" defaultRowHeight="0" customHeight="1" zeroHeight="1" x14ac:dyDescent="0.35"/>
  <cols>
    <col min="1" max="1" width="2.7265625" customWidth="1"/>
    <col min="2" max="2" width="41.54296875" style="8" customWidth="1"/>
    <col min="3" max="4" width="19.54296875" style="400" customWidth="1"/>
    <col min="5" max="6" width="20.453125" style="400" customWidth="1"/>
    <col min="7" max="8" width="19.54296875" style="4" customWidth="1"/>
    <col min="9" max="9" width="3.1796875" style="11" customWidth="1"/>
    <col min="10" max="310" width="19.54296875" hidden="1" customWidth="1"/>
    <col min="311" max="16384" width="8.453125" hidden="1"/>
  </cols>
  <sheetData>
    <row r="1" spans="1:14" ht="21" customHeight="1" x14ac:dyDescent="0.35">
      <c r="A1" s="58"/>
      <c r="B1" s="58"/>
      <c r="C1" s="399"/>
      <c r="D1" s="399"/>
      <c r="E1" s="399"/>
      <c r="F1" s="399"/>
      <c r="G1" s="58"/>
      <c r="H1" s="58"/>
      <c r="I1" s="58"/>
      <c r="J1" s="58"/>
      <c r="K1" s="58"/>
      <c r="L1" s="58"/>
      <c r="M1" s="58"/>
      <c r="N1" s="58"/>
    </row>
    <row r="2" spans="1:14" ht="21" customHeight="1" x14ac:dyDescent="0.35">
      <c r="A2" s="58"/>
      <c r="B2" s="58"/>
      <c r="C2" s="399"/>
      <c r="D2" s="399"/>
      <c r="E2" s="399"/>
      <c r="F2" s="399"/>
      <c r="G2" s="58"/>
      <c r="H2" s="58"/>
      <c r="I2" s="58"/>
      <c r="J2" s="58"/>
      <c r="K2" s="58"/>
      <c r="L2" s="58"/>
      <c r="M2" s="58"/>
      <c r="N2" s="58"/>
    </row>
    <row r="3" spans="1:14" ht="21" customHeight="1" x14ac:dyDescent="0.35">
      <c r="A3" s="58"/>
      <c r="B3" s="58"/>
      <c r="C3" s="399"/>
      <c r="D3" s="399"/>
      <c r="E3" s="399"/>
      <c r="F3" s="399"/>
      <c r="G3" s="58"/>
      <c r="H3"/>
      <c r="I3" s="58"/>
      <c r="J3" s="58"/>
      <c r="K3" s="58"/>
      <c r="L3" s="58"/>
      <c r="M3" s="58"/>
      <c r="N3" s="58"/>
    </row>
    <row r="4" spans="1:14" ht="36" customHeight="1" x14ac:dyDescent="0.35">
      <c r="A4" s="58"/>
      <c r="B4" s="58"/>
      <c r="C4" s="399"/>
      <c r="D4" s="399"/>
      <c r="E4" s="399"/>
      <c r="F4" s="399"/>
      <c r="G4" s="58"/>
      <c r="H4"/>
      <c r="I4" s="58"/>
      <c r="J4" s="58"/>
      <c r="K4" s="58"/>
      <c r="L4" s="58"/>
      <c r="M4" s="58"/>
      <c r="N4" s="58"/>
    </row>
    <row r="5" spans="1:14" ht="32.5" x14ac:dyDescent="0.65">
      <c r="B5" s="2" t="s">
        <v>0</v>
      </c>
      <c r="G5" s="6"/>
      <c r="H5" s="6"/>
    </row>
    <row r="6" spans="1:14" ht="25" x14ac:dyDescent="0.5">
      <c r="B6" s="9" t="s">
        <v>104</v>
      </c>
      <c r="G6" s="6"/>
      <c r="H6" s="6"/>
    </row>
    <row r="7" spans="1:14" ht="14.5" x14ac:dyDescent="0.35">
      <c r="B7" s="1"/>
      <c r="C7" s="401"/>
      <c r="D7" s="401"/>
      <c r="E7" s="401"/>
      <c r="F7" s="401"/>
      <c r="G7" s="3"/>
      <c r="H7" s="5"/>
      <c r="I7" s="5"/>
      <c r="J7" s="5"/>
      <c r="K7" s="5"/>
      <c r="L7" s="5"/>
    </row>
    <row r="8" spans="1:14" ht="14.5" x14ac:dyDescent="0.35">
      <c r="B8" s="1"/>
      <c r="C8" s="402"/>
      <c r="D8" s="379"/>
      <c r="E8" s="379"/>
      <c r="F8" s="379"/>
      <c r="G8" s="3"/>
      <c r="H8" s="5"/>
    </row>
    <row r="9" spans="1:14" ht="18" x14ac:dyDescent="0.4">
      <c r="B9" s="10" t="s">
        <v>338</v>
      </c>
      <c r="D9" s="403"/>
      <c r="E9" s="403"/>
      <c r="F9" s="403"/>
      <c r="G9" s="6"/>
      <c r="H9" s="5"/>
    </row>
    <row r="10" spans="1:14" ht="18" x14ac:dyDescent="0.4">
      <c r="B10" s="10"/>
      <c r="D10" s="403"/>
      <c r="E10" s="403"/>
      <c r="F10" s="403"/>
      <c r="G10" s="6"/>
      <c r="H10" s="5"/>
    </row>
    <row r="11" spans="1:14" s="43" customFormat="1" ht="14" x14ac:dyDescent="0.3">
      <c r="A11" s="530"/>
      <c r="B11" s="44" t="s">
        <v>339</v>
      </c>
      <c r="C11" s="380"/>
      <c r="D11" s="406"/>
      <c r="E11" s="406"/>
      <c r="F11" s="406"/>
      <c r="G11" s="45"/>
      <c r="H11" s="45"/>
      <c r="I11" s="530"/>
      <c r="J11" s="530"/>
      <c r="K11" s="45"/>
      <c r="L11" s="46"/>
      <c r="M11" s="530"/>
      <c r="N11" s="530"/>
    </row>
    <row r="12" spans="1:14" s="51" customFormat="1" ht="14" x14ac:dyDescent="0.3">
      <c r="A12" s="8"/>
      <c r="B12" s="88"/>
      <c r="C12" s="381"/>
      <c r="D12" s="403"/>
      <c r="E12" s="403"/>
      <c r="F12" s="403"/>
      <c r="G12" s="52"/>
      <c r="H12" s="52"/>
      <c r="I12" s="8"/>
      <c r="J12" s="8"/>
      <c r="K12" s="52"/>
      <c r="L12" s="53"/>
      <c r="M12" s="8"/>
      <c r="N12" s="8"/>
    </row>
    <row r="13" spans="1:14" ht="14.5" customHeight="1" x14ac:dyDescent="0.35">
      <c r="B13" s="316" t="s">
        <v>340</v>
      </c>
      <c r="C13" s="404"/>
      <c r="D13" s="405"/>
      <c r="E13" s="405"/>
      <c r="F13" s="405"/>
      <c r="G13" s="317"/>
      <c r="H13" s="616"/>
      <c r="I13" s="608"/>
      <c r="J13" s="609"/>
    </row>
    <row r="14" spans="1:14" ht="125.5" customHeight="1" x14ac:dyDescent="0.35">
      <c r="B14" s="750" t="s">
        <v>341</v>
      </c>
      <c r="C14" s="751"/>
      <c r="D14" s="751"/>
      <c r="E14" s="751"/>
      <c r="F14" s="751"/>
      <c r="G14" s="751"/>
      <c r="H14" s="617"/>
      <c r="I14" s="610"/>
      <c r="J14" s="610"/>
    </row>
    <row r="15" spans="1:14" s="51" customFormat="1" ht="14" x14ac:dyDescent="0.3">
      <c r="A15" s="8"/>
      <c r="B15" s="88"/>
      <c r="C15" s="381"/>
      <c r="D15" s="403"/>
      <c r="E15" s="403"/>
      <c r="F15" s="403"/>
      <c r="G15" s="52"/>
      <c r="H15" s="52"/>
      <c r="I15" s="8"/>
      <c r="J15" s="8"/>
      <c r="K15" s="52"/>
      <c r="L15" s="53"/>
      <c r="M15" s="8"/>
      <c r="N15" s="8"/>
    </row>
    <row r="16" spans="1:14" s="51" customFormat="1" ht="14" x14ac:dyDescent="0.3">
      <c r="A16" s="8"/>
      <c r="B16" s="26" t="s">
        <v>342</v>
      </c>
      <c r="C16" s="381"/>
      <c r="D16" s="403"/>
      <c r="E16" s="8"/>
      <c r="F16" s="403"/>
      <c r="G16" s="403"/>
      <c r="H16" s="52"/>
      <c r="I16" s="52"/>
      <c r="J16" s="8"/>
      <c r="K16" s="8"/>
      <c r="L16" s="52"/>
      <c r="M16" s="8"/>
      <c r="N16" s="8"/>
    </row>
    <row r="17" spans="1:13" ht="6" customHeight="1" x14ac:dyDescent="0.35">
      <c r="A17" s="20"/>
      <c r="B17" s="37"/>
      <c r="C17" s="401"/>
      <c r="D17" s="401"/>
      <c r="G17" s="403"/>
      <c r="H17" s="52"/>
      <c r="I17" s="52"/>
      <c r="J17" s="204"/>
      <c r="K17" s="204"/>
      <c r="L17" s="25"/>
    </row>
    <row r="18" spans="1:13" s="51" customFormat="1" ht="14.5" x14ac:dyDescent="0.35">
      <c r="A18" s="8"/>
      <c r="B18" s="557"/>
      <c r="C18" s="412">
        <v>44377</v>
      </c>
      <c r="D18" s="412">
        <v>44742</v>
      </c>
      <c r="E18" s="412">
        <v>45107</v>
      </c>
      <c r="F18" s="455">
        <v>45473</v>
      </c>
      <c r="G18" s="89"/>
      <c r="H18" s="440"/>
      <c r="I18" s="52"/>
      <c r="J18" s="8"/>
      <c r="K18" s="8"/>
      <c r="L18" s="25"/>
      <c r="M18"/>
    </row>
    <row r="19" spans="1:13" s="51" customFormat="1" ht="14.5" x14ac:dyDescent="0.35">
      <c r="A19" s="6"/>
      <c r="B19" s="558" t="s">
        <v>343</v>
      </c>
      <c r="C19" s="460"/>
      <c r="D19" s="460"/>
      <c r="E19" s="460"/>
      <c r="F19" s="456"/>
      <c r="G19" s="403"/>
      <c r="H19" s="52"/>
      <c r="I19" s="52"/>
      <c r="J19" s="8"/>
      <c r="K19" s="8"/>
      <c r="L19" s="25"/>
      <c r="M19"/>
    </row>
    <row r="20" spans="1:13" s="51" customFormat="1" ht="14.5" x14ac:dyDescent="0.35">
      <c r="A20" s="6"/>
      <c r="B20" s="559" t="s">
        <v>344</v>
      </c>
      <c r="C20" s="460"/>
      <c r="D20" s="460"/>
      <c r="E20" s="460"/>
      <c r="F20" s="457"/>
      <c r="G20" s="466"/>
      <c r="H20" s="52"/>
      <c r="I20" s="52"/>
      <c r="J20" s="8"/>
      <c r="K20" s="8"/>
      <c r="L20" s="25"/>
      <c r="M20"/>
    </row>
    <row r="21" spans="1:13" s="51" customFormat="1" ht="14.5" x14ac:dyDescent="0.35">
      <c r="A21" s="6"/>
      <c r="B21" s="560" t="s">
        <v>345</v>
      </c>
      <c r="C21" s="461">
        <v>5272</v>
      </c>
      <c r="D21" s="461">
        <v>3951</v>
      </c>
      <c r="E21" s="461">
        <v>3748</v>
      </c>
      <c r="F21" s="458" t="s">
        <v>139</v>
      </c>
      <c r="G21" s="466"/>
      <c r="H21" s="52"/>
      <c r="I21" s="52"/>
      <c r="J21" s="8"/>
      <c r="K21" s="8"/>
      <c r="L21" s="25"/>
      <c r="M21"/>
    </row>
    <row r="22" spans="1:13" s="51" customFormat="1" ht="14.5" x14ac:dyDescent="0.35">
      <c r="A22" s="6"/>
      <c r="B22" s="560" t="s">
        <v>346</v>
      </c>
      <c r="C22" s="461">
        <v>1932</v>
      </c>
      <c r="D22" s="461">
        <v>2070</v>
      </c>
      <c r="E22" s="461">
        <v>1990</v>
      </c>
      <c r="F22" s="458" t="s">
        <v>139</v>
      </c>
      <c r="G22" s="466"/>
      <c r="H22" s="52"/>
      <c r="I22" s="52"/>
      <c r="J22" s="8"/>
      <c r="K22" s="425"/>
      <c r="L22" s="25"/>
      <c r="M22"/>
    </row>
    <row r="23" spans="1:13" s="51" customFormat="1" ht="14.5" x14ac:dyDescent="0.35">
      <c r="A23" s="6"/>
      <c r="B23" s="560" t="s">
        <v>347</v>
      </c>
      <c r="C23" s="461">
        <v>436</v>
      </c>
      <c r="D23" s="461">
        <v>525</v>
      </c>
      <c r="E23" s="461">
        <v>434</v>
      </c>
      <c r="F23" s="458" t="s">
        <v>139</v>
      </c>
      <c r="G23" s="466"/>
      <c r="H23" s="52"/>
      <c r="I23" s="52"/>
      <c r="J23" s="8"/>
      <c r="K23" s="425"/>
      <c r="L23" s="25"/>
      <c r="M23"/>
    </row>
    <row r="24" spans="1:13" s="51" customFormat="1" ht="15.65" customHeight="1" x14ac:dyDescent="0.35">
      <c r="A24" s="6"/>
      <c r="B24" s="560" t="s">
        <v>348</v>
      </c>
      <c r="C24" s="461">
        <v>947</v>
      </c>
      <c r="D24" s="461">
        <v>965</v>
      </c>
      <c r="E24" s="461">
        <v>977</v>
      </c>
      <c r="F24" s="458" t="s">
        <v>139</v>
      </c>
      <c r="G24" s="466"/>
      <c r="H24" s="52"/>
      <c r="I24" s="52"/>
      <c r="J24" s="8"/>
      <c r="K24" s="425"/>
      <c r="L24" s="25"/>
      <c r="M24"/>
    </row>
    <row r="25" spans="1:13" s="51" customFormat="1" ht="14.5" x14ac:dyDescent="0.35">
      <c r="A25" s="6"/>
      <c r="B25" s="560" t="s">
        <v>349</v>
      </c>
      <c r="C25" s="461">
        <v>3688</v>
      </c>
      <c r="D25" s="461">
        <v>2651</v>
      </c>
      <c r="E25" s="461">
        <v>2684</v>
      </c>
      <c r="F25" s="458" t="s">
        <v>139</v>
      </c>
      <c r="G25" s="466"/>
      <c r="H25" s="52"/>
      <c r="I25" s="52"/>
      <c r="J25" s="8"/>
      <c r="K25" s="425"/>
      <c r="L25" s="25"/>
      <c r="M25"/>
    </row>
    <row r="26" spans="1:13" s="51" customFormat="1" ht="14.5" x14ac:dyDescent="0.35">
      <c r="A26" s="6"/>
      <c r="B26" s="560" t="s">
        <v>350</v>
      </c>
      <c r="C26" s="589" t="s">
        <v>139</v>
      </c>
      <c r="D26" s="589" t="s">
        <v>139</v>
      </c>
      <c r="E26" s="461">
        <v>20</v>
      </c>
      <c r="F26" s="458"/>
      <c r="G26" s="466"/>
      <c r="H26" s="52"/>
      <c r="I26" s="52"/>
      <c r="J26" s="8"/>
      <c r="K26" s="425"/>
      <c r="L26" s="25"/>
      <c r="M26"/>
    </row>
    <row r="27" spans="1:13" s="51" customFormat="1" ht="14.5" x14ac:dyDescent="0.35">
      <c r="A27" s="6"/>
      <c r="B27" s="560" t="s">
        <v>351</v>
      </c>
      <c r="C27" s="461">
        <v>1109</v>
      </c>
      <c r="D27" s="461">
        <v>728</v>
      </c>
      <c r="E27" s="461">
        <v>872</v>
      </c>
      <c r="F27" s="458" t="s">
        <v>139</v>
      </c>
      <c r="G27" s="466"/>
      <c r="H27" s="52"/>
      <c r="I27" s="52"/>
      <c r="J27" s="8"/>
      <c r="K27" s="8"/>
      <c r="L27" s="25"/>
      <c r="M27"/>
    </row>
    <row r="28" spans="1:13" s="51" customFormat="1" ht="14.5" x14ac:dyDescent="0.35">
      <c r="A28" s="8"/>
      <c r="B28" s="561" t="s">
        <v>352</v>
      </c>
      <c r="C28" s="465">
        <v>13385</v>
      </c>
      <c r="D28" s="465">
        <v>10890</v>
      </c>
      <c r="E28" s="465">
        <v>10725</v>
      </c>
      <c r="F28" s="459" t="s">
        <v>139</v>
      </c>
      <c r="G28" s="466"/>
      <c r="H28" s="52"/>
      <c r="I28" s="52"/>
      <c r="J28" s="8"/>
      <c r="K28" s="8"/>
      <c r="L28" s="25"/>
      <c r="M28"/>
    </row>
    <row r="29" spans="1:13" s="51" customFormat="1" ht="14.5" x14ac:dyDescent="0.35">
      <c r="A29" s="8"/>
      <c r="B29" s="559" t="s">
        <v>353</v>
      </c>
      <c r="C29" s="463"/>
      <c r="D29" s="463"/>
      <c r="E29" s="463"/>
      <c r="F29" s="464"/>
      <c r="G29" s="8"/>
      <c r="H29" s="52"/>
      <c r="I29" s="52"/>
      <c r="J29" s="8"/>
      <c r="K29" s="8"/>
      <c r="L29" s="25"/>
      <c r="M29"/>
    </row>
    <row r="30" spans="1:13" s="51" customFormat="1" ht="14.5" x14ac:dyDescent="0.35">
      <c r="A30" s="6"/>
      <c r="B30" s="560" t="s">
        <v>346</v>
      </c>
      <c r="C30" s="461">
        <v>1070</v>
      </c>
      <c r="D30" s="461">
        <v>991</v>
      </c>
      <c r="E30" s="461">
        <v>922</v>
      </c>
      <c r="F30" s="458" t="s">
        <v>139</v>
      </c>
      <c r="G30" s="8"/>
      <c r="H30" s="52"/>
      <c r="I30" s="52"/>
      <c r="J30" s="8"/>
      <c r="K30" s="8"/>
      <c r="L30" s="25"/>
      <c r="M30"/>
    </row>
    <row r="31" spans="1:13" s="51" customFormat="1" ht="14.5" x14ac:dyDescent="0.35">
      <c r="A31" s="6"/>
      <c r="B31" s="560" t="s">
        <v>349</v>
      </c>
      <c r="C31" s="461">
        <v>4442</v>
      </c>
      <c r="D31" s="461">
        <v>5516</v>
      </c>
      <c r="E31" s="461">
        <v>4779</v>
      </c>
      <c r="F31" s="458" t="s">
        <v>139</v>
      </c>
      <c r="G31" s="8"/>
      <c r="H31" s="52"/>
      <c r="I31" s="52"/>
      <c r="J31" s="8"/>
      <c r="K31" s="8"/>
      <c r="L31" s="25"/>
      <c r="M31"/>
    </row>
    <row r="32" spans="1:13" s="51" customFormat="1" ht="14.5" x14ac:dyDescent="0.35">
      <c r="A32" s="6"/>
      <c r="B32" s="560" t="s">
        <v>354</v>
      </c>
      <c r="C32" s="589" t="s">
        <v>139</v>
      </c>
      <c r="D32" s="589" t="s">
        <v>139</v>
      </c>
      <c r="E32" s="461">
        <v>21</v>
      </c>
      <c r="F32" s="458"/>
      <c r="G32" s="8"/>
      <c r="H32" s="52"/>
      <c r="I32" s="52"/>
      <c r="J32" s="8"/>
      <c r="K32" s="8"/>
      <c r="L32" s="25"/>
      <c r="M32"/>
    </row>
    <row r="33" spans="1:13" s="51" customFormat="1" ht="14.5" x14ac:dyDescent="0.35">
      <c r="A33" s="6"/>
      <c r="B33" s="560" t="s">
        <v>355</v>
      </c>
      <c r="C33" s="461">
        <v>1241</v>
      </c>
      <c r="D33" s="461">
        <v>1257</v>
      </c>
      <c r="E33" s="461">
        <v>1247</v>
      </c>
      <c r="F33" s="458" t="s">
        <v>139</v>
      </c>
      <c r="G33" s="8"/>
      <c r="H33" s="52"/>
      <c r="I33" s="52"/>
      <c r="J33" s="8"/>
      <c r="K33" s="8"/>
      <c r="L33" s="25"/>
      <c r="M33"/>
    </row>
    <row r="34" spans="1:13" s="51" customFormat="1" ht="14.5" x14ac:dyDescent="0.35">
      <c r="A34" s="6"/>
      <c r="B34" s="560" t="s">
        <v>356</v>
      </c>
      <c r="C34" s="461">
        <v>3192</v>
      </c>
      <c r="D34" s="461">
        <v>2031</v>
      </c>
      <c r="E34" s="461">
        <v>997</v>
      </c>
      <c r="F34" s="458" t="s">
        <v>139</v>
      </c>
      <c r="G34" s="8"/>
      <c r="H34" s="52"/>
      <c r="I34" s="52"/>
      <c r="J34" s="8"/>
      <c r="K34" s="8"/>
      <c r="L34" s="25"/>
      <c r="M34"/>
    </row>
    <row r="35" spans="1:13" s="51" customFormat="1" ht="14.5" x14ac:dyDescent="0.35">
      <c r="A35" s="6"/>
      <c r="B35" s="560" t="s">
        <v>357</v>
      </c>
      <c r="C35" s="589" t="s">
        <v>139</v>
      </c>
      <c r="D35" s="589" t="s">
        <v>139</v>
      </c>
      <c r="E35" s="461">
        <v>3057</v>
      </c>
      <c r="F35" s="458"/>
      <c r="G35" s="8"/>
      <c r="H35" s="52"/>
      <c r="I35" s="52"/>
      <c r="J35" s="8"/>
      <c r="K35" s="8"/>
      <c r="L35" s="25"/>
      <c r="M35"/>
    </row>
    <row r="36" spans="1:13" s="51" customFormat="1" ht="14.5" x14ac:dyDescent="0.35">
      <c r="A36" s="6"/>
      <c r="B36" s="560" t="s">
        <v>358</v>
      </c>
      <c r="C36" s="461">
        <v>2148</v>
      </c>
      <c r="D36" s="461">
        <v>2247</v>
      </c>
      <c r="E36" s="461">
        <v>57</v>
      </c>
      <c r="F36" s="458" t="s">
        <v>139</v>
      </c>
      <c r="G36" s="8"/>
      <c r="H36" s="52"/>
      <c r="I36" s="52"/>
      <c r="J36" s="8"/>
      <c r="K36" s="8"/>
      <c r="L36" s="25"/>
      <c r="M36"/>
    </row>
    <row r="37" spans="1:13" s="51" customFormat="1" ht="14.5" x14ac:dyDescent="0.35">
      <c r="A37" s="6"/>
      <c r="B37" s="560" t="s">
        <v>359</v>
      </c>
      <c r="C37" s="461">
        <v>28241</v>
      </c>
      <c r="D37" s="461">
        <v>29995</v>
      </c>
      <c r="E37" s="461">
        <v>30958</v>
      </c>
      <c r="F37" s="458" t="s">
        <v>139</v>
      </c>
      <c r="G37" s="8"/>
      <c r="H37" s="52"/>
      <c r="I37" s="52"/>
      <c r="J37" s="8"/>
      <c r="K37" s="8"/>
      <c r="L37" s="25"/>
      <c r="M37"/>
    </row>
    <row r="38" spans="1:13" s="51" customFormat="1" ht="14.5" x14ac:dyDescent="0.35">
      <c r="A38" s="6"/>
      <c r="B38" s="560" t="s">
        <v>360</v>
      </c>
      <c r="C38" s="461">
        <v>2694</v>
      </c>
      <c r="D38" s="461">
        <v>2757</v>
      </c>
      <c r="E38" s="461">
        <v>3100</v>
      </c>
      <c r="F38" s="458" t="s">
        <v>139</v>
      </c>
      <c r="G38" s="8"/>
      <c r="H38" s="52"/>
      <c r="I38" s="52"/>
      <c r="J38" s="8"/>
      <c r="K38" s="8"/>
      <c r="L38" s="25"/>
      <c r="M38"/>
    </row>
    <row r="39" spans="1:13" s="51" customFormat="1" ht="14.5" x14ac:dyDescent="0.35">
      <c r="A39" s="6"/>
      <c r="B39" s="560" t="s">
        <v>361</v>
      </c>
      <c r="C39" s="589" t="s">
        <v>139</v>
      </c>
      <c r="D39" s="589" t="s">
        <v>139</v>
      </c>
      <c r="E39" s="461">
        <v>571</v>
      </c>
      <c r="F39" s="458"/>
      <c r="G39" s="8"/>
      <c r="H39" s="52"/>
      <c r="I39" s="52"/>
      <c r="J39" s="8"/>
      <c r="K39" s="8"/>
      <c r="L39" s="25"/>
      <c r="M39"/>
    </row>
    <row r="40" spans="1:13" s="51" customFormat="1" ht="14.5" x14ac:dyDescent="0.35">
      <c r="A40" s="6"/>
      <c r="B40" s="560" t="s">
        <v>362</v>
      </c>
      <c r="C40" s="461">
        <v>911</v>
      </c>
      <c r="D40" s="461">
        <v>949</v>
      </c>
      <c r="E40" s="461">
        <v>1014</v>
      </c>
      <c r="F40" s="458" t="s">
        <v>139</v>
      </c>
      <c r="G40" s="8"/>
      <c r="H40" s="52"/>
      <c r="I40" s="52"/>
      <c r="J40" s="8"/>
      <c r="K40" s="8"/>
      <c r="L40" s="25"/>
      <c r="M40"/>
    </row>
    <row r="41" spans="1:13" s="51" customFormat="1" ht="14.5" x14ac:dyDescent="0.35">
      <c r="A41" s="6"/>
      <c r="B41" s="561" t="s">
        <v>363</v>
      </c>
      <c r="C41" s="590">
        <v>43939</v>
      </c>
      <c r="D41" s="590">
        <v>45741</v>
      </c>
      <c r="E41" s="590">
        <v>46723</v>
      </c>
      <c r="F41" s="459" t="s">
        <v>139</v>
      </c>
      <c r="G41" s="8"/>
      <c r="H41" s="52"/>
      <c r="I41" s="52"/>
      <c r="J41" s="8"/>
      <c r="K41" s="8"/>
      <c r="L41" s="25"/>
      <c r="M41"/>
    </row>
    <row r="42" spans="1:13" s="51" customFormat="1" ht="14.5" x14ac:dyDescent="0.35">
      <c r="A42" s="6"/>
      <c r="B42" s="561" t="s">
        <v>364</v>
      </c>
      <c r="C42" s="465">
        <v>57323</v>
      </c>
      <c r="D42" s="465">
        <v>56631</v>
      </c>
      <c r="E42" s="465">
        <v>57448</v>
      </c>
      <c r="F42" s="459" t="s">
        <v>139</v>
      </c>
      <c r="G42" s="8"/>
      <c r="H42" s="52"/>
      <c r="I42" s="52"/>
      <c r="J42" s="8"/>
      <c r="K42" s="8"/>
      <c r="L42" s="25"/>
      <c r="M42"/>
    </row>
    <row r="43" spans="1:13" s="51" customFormat="1" ht="14.5" x14ac:dyDescent="0.35">
      <c r="A43" s="6"/>
      <c r="B43" s="559" t="s">
        <v>365</v>
      </c>
      <c r="C43" s="463"/>
      <c r="D43" s="463"/>
      <c r="E43" s="463"/>
      <c r="F43" s="464"/>
      <c r="G43" s="8"/>
      <c r="H43" s="52"/>
      <c r="I43" s="52"/>
      <c r="J43" s="8"/>
      <c r="K43" s="8"/>
      <c r="L43" s="25"/>
      <c r="M43"/>
    </row>
    <row r="44" spans="1:13" s="51" customFormat="1" ht="14.5" x14ac:dyDescent="0.35">
      <c r="A44" s="6"/>
      <c r="B44" s="559" t="s">
        <v>366</v>
      </c>
      <c r="C44" s="463"/>
      <c r="D44" s="463"/>
      <c r="E44" s="463"/>
      <c r="F44" s="464"/>
      <c r="G44" s="8"/>
      <c r="H44" s="52"/>
      <c r="I44" s="52"/>
      <c r="J44" s="8"/>
      <c r="K44" s="8"/>
      <c r="L44" s="25"/>
      <c r="M44"/>
    </row>
    <row r="45" spans="1:13" s="51" customFormat="1" ht="14.5" x14ac:dyDescent="0.35">
      <c r="A45" s="6"/>
      <c r="B45" s="560" t="s">
        <v>367</v>
      </c>
      <c r="C45" s="461">
        <v>19404</v>
      </c>
      <c r="D45" s="461">
        <v>21170</v>
      </c>
      <c r="E45" s="461">
        <v>24949</v>
      </c>
      <c r="F45" s="458" t="s">
        <v>139</v>
      </c>
      <c r="G45" s="8"/>
      <c r="H45" s="52"/>
      <c r="I45" s="52"/>
      <c r="J45" s="8"/>
      <c r="K45" s="8"/>
      <c r="L45" s="25"/>
      <c r="M45"/>
    </row>
    <row r="46" spans="1:13" s="51" customFormat="1" ht="14.5" x14ac:dyDescent="0.35">
      <c r="A46" s="6"/>
      <c r="B46" s="560" t="s">
        <v>368</v>
      </c>
      <c r="C46" s="461">
        <v>1391</v>
      </c>
      <c r="D46" s="461">
        <v>841</v>
      </c>
      <c r="E46" s="461">
        <v>977</v>
      </c>
      <c r="F46" s="458" t="s">
        <v>139</v>
      </c>
      <c r="G46" s="8"/>
      <c r="H46" s="52"/>
      <c r="I46" s="52"/>
      <c r="J46" s="8"/>
      <c r="K46" s="8"/>
      <c r="L46" s="25"/>
      <c r="M46"/>
    </row>
    <row r="47" spans="1:13" s="51" customFormat="1" ht="14.5" x14ac:dyDescent="0.35">
      <c r="A47" s="6"/>
      <c r="B47" s="560" t="s">
        <v>349</v>
      </c>
      <c r="C47" s="461">
        <v>1177</v>
      </c>
      <c r="D47" s="461">
        <v>1085</v>
      </c>
      <c r="E47" s="461">
        <v>1610</v>
      </c>
      <c r="F47" s="458" t="s">
        <v>139</v>
      </c>
      <c r="G47" s="8"/>
      <c r="H47" s="52"/>
      <c r="I47" s="52"/>
      <c r="J47" s="8"/>
      <c r="K47" s="8"/>
      <c r="L47" s="25"/>
      <c r="M47"/>
    </row>
    <row r="48" spans="1:13" s="51" customFormat="1" ht="14.5" x14ac:dyDescent="0.35">
      <c r="A48" s="6"/>
      <c r="B48" s="560" t="s">
        <v>369</v>
      </c>
      <c r="C48" s="461">
        <v>1818</v>
      </c>
      <c r="D48" s="461">
        <v>1930</v>
      </c>
      <c r="E48" s="461">
        <v>1948</v>
      </c>
      <c r="F48" s="458" t="s">
        <v>139</v>
      </c>
      <c r="G48" s="8"/>
      <c r="H48" s="52"/>
      <c r="I48" s="52"/>
      <c r="J48" s="8"/>
      <c r="K48" s="8"/>
      <c r="L48" s="25"/>
      <c r="M48"/>
    </row>
    <row r="49" spans="1:13" s="51" customFormat="1" ht="14.5" x14ac:dyDescent="0.35">
      <c r="A49" s="6"/>
      <c r="B49" s="560" t="s">
        <v>370</v>
      </c>
      <c r="C49" s="461">
        <v>187</v>
      </c>
      <c r="D49" s="461">
        <v>213</v>
      </c>
      <c r="E49" s="461">
        <v>290</v>
      </c>
      <c r="F49" s="458" t="s">
        <v>139</v>
      </c>
      <c r="G49" s="8"/>
      <c r="H49" s="52"/>
      <c r="I49" s="52"/>
      <c r="J49" s="8"/>
      <c r="K49" s="8"/>
      <c r="L49" s="25"/>
      <c r="M49"/>
    </row>
    <row r="50" spans="1:13" s="51" customFormat="1" ht="14.5" customHeight="1" x14ac:dyDescent="0.35">
      <c r="A50" s="6"/>
      <c r="B50" s="560" t="s">
        <v>371</v>
      </c>
      <c r="C50" s="461">
        <v>1875</v>
      </c>
      <c r="D50" s="461">
        <v>2076</v>
      </c>
      <c r="E50" s="461">
        <v>2150</v>
      </c>
      <c r="F50" s="458" t="s">
        <v>139</v>
      </c>
      <c r="G50" s="8"/>
      <c r="H50" s="52"/>
      <c r="I50" s="52"/>
      <c r="J50" s="8"/>
      <c r="K50" s="8"/>
      <c r="L50" s="25"/>
      <c r="M50"/>
    </row>
    <row r="51" spans="1:13" s="51" customFormat="1" ht="14.5" x14ac:dyDescent="0.35">
      <c r="A51" s="6"/>
      <c r="B51" s="561" t="s">
        <v>372</v>
      </c>
      <c r="C51" s="462">
        <v>25852</v>
      </c>
      <c r="D51" s="462">
        <v>27315</v>
      </c>
      <c r="E51" s="462">
        <v>31925</v>
      </c>
      <c r="F51" s="459" t="s">
        <v>139</v>
      </c>
      <c r="G51" s="8"/>
      <c r="H51" s="52"/>
      <c r="I51" s="52"/>
      <c r="J51" s="8"/>
      <c r="K51" s="8"/>
      <c r="L51" s="25"/>
      <c r="M51"/>
    </row>
    <row r="52" spans="1:13" s="51" customFormat="1" ht="14.5" x14ac:dyDescent="0.35">
      <c r="A52" s="6"/>
      <c r="B52" s="559" t="s">
        <v>373</v>
      </c>
      <c r="C52" s="463"/>
      <c r="D52" s="463"/>
      <c r="E52" s="463"/>
      <c r="F52" s="464"/>
      <c r="G52" s="8"/>
      <c r="H52" s="52"/>
      <c r="I52" s="52"/>
      <c r="J52" s="8"/>
      <c r="K52" s="8"/>
      <c r="L52" s="25"/>
      <c r="M52"/>
    </row>
    <row r="53" spans="1:13" s="51" customFormat="1" ht="14.5" x14ac:dyDescent="0.35">
      <c r="A53" s="6"/>
      <c r="B53" s="560" t="s">
        <v>367</v>
      </c>
      <c r="C53" s="461">
        <v>14827</v>
      </c>
      <c r="D53" s="461">
        <v>14337</v>
      </c>
      <c r="E53" s="461">
        <v>13199</v>
      </c>
      <c r="F53" s="458" t="s">
        <v>139</v>
      </c>
      <c r="G53" s="8"/>
      <c r="H53" s="52"/>
      <c r="I53" s="52"/>
      <c r="J53" s="8"/>
      <c r="K53" s="8"/>
      <c r="L53" s="25"/>
      <c r="M53"/>
    </row>
    <row r="54" spans="1:13" s="51" customFormat="1" ht="14.5" x14ac:dyDescent="0.35">
      <c r="A54" s="6"/>
      <c r="B54" s="560" t="s">
        <v>368</v>
      </c>
      <c r="C54" s="461">
        <v>1420</v>
      </c>
      <c r="D54" s="461">
        <v>1736</v>
      </c>
      <c r="E54" s="461">
        <v>1390</v>
      </c>
      <c r="F54" s="458" t="s">
        <v>139</v>
      </c>
      <c r="G54" s="8"/>
      <c r="H54" s="52"/>
      <c r="I54" s="52"/>
      <c r="J54" s="8"/>
      <c r="K54" s="8"/>
      <c r="L54" s="25"/>
      <c r="M54"/>
    </row>
    <row r="55" spans="1:13" s="51" customFormat="1" ht="14.5" x14ac:dyDescent="0.35">
      <c r="A55" s="6"/>
      <c r="B55" s="560" t="s">
        <v>349</v>
      </c>
      <c r="C55" s="461">
        <v>1251</v>
      </c>
      <c r="D55" s="461">
        <v>1309</v>
      </c>
      <c r="E55" s="461">
        <v>1089</v>
      </c>
      <c r="F55" s="458" t="s">
        <v>139</v>
      </c>
      <c r="G55" s="8"/>
      <c r="H55" s="52"/>
      <c r="I55" s="52"/>
      <c r="J55" s="8"/>
      <c r="K55" s="8"/>
      <c r="L55" s="25"/>
      <c r="M55"/>
    </row>
    <row r="56" spans="1:13" s="51" customFormat="1" ht="14.5" x14ac:dyDescent="0.35">
      <c r="A56" s="6"/>
      <c r="B56" s="560" t="s">
        <v>369</v>
      </c>
      <c r="C56" s="461">
        <v>322</v>
      </c>
      <c r="D56" s="461">
        <v>334</v>
      </c>
      <c r="E56" s="461">
        <v>320</v>
      </c>
      <c r="F56" s="458" t="s">
        <v>139</v>
      </c>
      <c r="G56" s="8"/>
      <c r="H56" s="52"/>
      <c r="I56" s="52"/>
      <c r="J56" s="8"/>
      <c r="K56" s="8"/>
      <c r="L56" s="25"/>
      <c r="M56"/>
    </row>
    <row r="57" spans="1:13" s="51" customFormat="1" ht="14.5" x14ac:dyDescent="0.35">
      <c r="A57" s="6"/>
      <c r="B57" s="560" t="s">
        <v>370</v>
      </c>
      <c r="C57" s="461">
        <v>2603</v>
      </c>
      <c r="D57" s="461">
        <v>2555</v>
      </c>
      <c r="E57" s="461">
        <v>2945</v>
      </c>
      <c r="F57" s="458" t="s">
        <v>139</v>
      </c>
      <c r="G57" s="8"/>
      <c r="H57" s="52"/>
      <c r="I57" s="52"/>
      <c r="J57" s="8"/>
      <c r="K57" s="8"/>
      <c r="L57" s="25"/>
      <c r="M57"/>
    </row>
    <row r="58" spans="1:13" s="51" customFormat="1" ht="14.5" x14ac:dyDescent="0.35">
      <c r="A58" s="6"/>
      <c r="B58" s="560" t="s">
        <v>374</v>
      </c>
      <c r="C58" s="461">
        <v>687</v>
      </c>
      <c r="D58" s="461">
        <v>751</v>
      </c>
      <c r="E58" s="461">
        <v>709</v>
      </c>
      <c r="F58" s="458" t="s">
        <v>139</v>
      </c>
      <c r="G58" s="8"/>
      <c r="H58" s="52"/>
      <c r="I58" s="52"/>
      <c r="J58" s="8"/>
      <c r="K58" s="8"/>
      <c r="L58" s="25"/>
      <c r="M58"/>
    </row>
    <row r="59" spans="1:13" s="51" customFormat="1" ht="14.5" x14ac:dyDescent="0.35">
      <c r="A59" s="20"/>
      <c r="B59" s="561" t="s">
        <v>375</v>
      </c>
      <c r="C59" s="465">
        <v>21110</v>
      </c>
      <c r="D59" s="465">
        <v>21023</v>
      </c>
      <c r="E59" s="465">
        <v>19652</v>
      </c>
      <c r="F59" s="459" t="s">
        <v>139</v>
      </c>
      <c r="G59" s="8"/>
      <c r="H59" s="52"/>
      <c r="I59" s="52"/>
      <c r="J59" s="8"/>
      <c r="K59" s="8"/>
      <c r="L59" s="25"/>
      <c r="M59"/>
    </row>
    <row r="60" spans="1:13" s="51" customFormat="1" ht="14.5" x14ac:dyDescent="0.35">
      <c r="A60" s="20"/>
      <c r="B60" s="561" t="s">
        <v>376</v>
      </c>
      <c r="C60" s="465">
        <v>46962</v>
      </c>
      <c r="D60" s="465">
        <v>48338</v>
      </c>
      <c r="E60" s="465">
        <v>51578</v>
      </c>
      <c r="F60" s="459" t="s">
        <v>139</v>
      </c>
      <c r="G60" s="8"/>
      <c r="H60" s="52"/>
      <c r="I60" s="52"/>
      <c r="J60" s="8"/>
      <c r="K60" s="8"/>
      <c r="L60" s="25"/>
      <c r="M60"/>
    </row>
    <row r="61" spans="1:13" s="51" customFormat="1" ht="14.5" x14ac:dyDescent="0.35">
      <c r="A61" s="20"/>
      <c r="B61" s="561" t="s">
        <v>377</v>
      </c>
      <c r="C61" s="465">
        <v>10361</v>
      </c>
      <c r="D61" s="465">
        <v>8292</v>
      </c>
      <c r="E61" s="465">
        <v>5870</v>
      </c>
      <c r="F61" s="459" t="s">
        <v>139</v>
      </c>
      <c r="G61" s="8"/>
      <c r="H61" s="52"/>
      <c r="I61" s="52"/>
      <c r="J61" s="8"/>
      <c r="K61" s="8"/>
      <c r="L61" s="25"/>
      <c r="M61"/>
    </row>
    <row r="62" spans="1:13" ht="6" customHeight="1" x14ac:dyDescent="0.35">
      <c r="A62" s="20"/>
      <c r="B62" s="37"/>
      <c r="C62" s="401"/>
      <c r="D62" s="401"/>
      <c r="G62" s="403"/>
      <c r="H62" s="52"/>
      <c r="I62" s="52"/>
      <c r="J62" s="204"/>
      <c r="K62" s="204"/>
      <c r="L62" s="24"/>
    </row>
    <row r="63" spans="1:13" ht="14.5" x14ac:dyDescent="0.35">
      <c r="B63" s="743" t="s">
        <v>378</v>
      </c>
      <c r="C63" s="743"/>
      <c r="D63" s="743"/>
      <c r="E63" s="743"/>
      <c r="F63" s="743"/>
      <c r="G63" s="403"/>
      <c r="H63" s="52"/>
      <c r="I63" s="52"/>
      <c r="J63" s="8"/>
      <c r="K63" s="6"/>
    </row>
    <row r="64" spans="1:13" ht="14.5" x14ac:dyDescent="0.35">
      <c r="B64" s="743" t="s">
        <v>379</v>
      </c>
      <c r="C64" s="743"/>
      <c r="D64" s="743"/>
      <c r="E64" s="743"/>
      <c r="F64" s="743"/>
      <c r="G64" s="403"/>
      <c r="H64" s="52"/>
      <c r="I64" s="52"/>
      <c r="J64" s="8"/>
      <c r="K64" s="6"/>
    </row>
    <row r="65" spans="1:12" ht="14.5" x14ac:dyDescent="0.35">
      <c r="B65" s="743" t="s">
        <v>380</v>
      </c>
      <c r="C65" s="743"/>
      <c r="D65" s="743"/>
      <c r="E65" s="743"/>
      <c r="F65" s="743"/>
      <c r="G65" s="403"/>
      <c r="H65" s="52"/>
      <c r="I65" s="52"/>
      <c r="J65" s="8"/>
      <c r="K65" s="6"/>
    </row>
    <row r="66" spans="1:12" ht="14.5" x14ac:dyDescent="0.35">
      <c r="B66" s="743" t="s">
        <v>381</v>
      </c>
      <c r="C66" s="743"/>
      <c r="D66" s="743"/>
      <c r="E66" s="743"/>
      <c r="F66" s="743"/>
      <c r="G66" s="204"/>
      <c r="H66" s="24"/>
      <c r="I66" s="25"/>
      <c r="J66" s="8"/>
      <c r="K66" s="6"/>
    </row>
    <row r="67" spans="1:12" ht="14.5" x14ac:dyDescent="0.35">
      <c r="B67" s="743" t="s">
        <v>382</v>
      </c>
      <c r="C67" s="743"/>
      <c r="D67" s="743"/>
      <c r="E67" s="743"/>
      <c r="F67" s="743"/>
      <c r="G67" s="204"/>
      <c r="H67" s="24"/>
      <c r="I67" s="25"/>
      <c r="J67" s="8"/>
      <c r="K67" s="6"/>
    </row>
    <row r="68" spans="1:12" ht="14.5" x14ac:dyDescent="0.35">
      <c r="A68" s="20"/>
      <c r="B68" s="124"/>
      <c r="C68" s="124"/>
      <c r="D68" s="124"/>
      <c r="E68" s="124"/>
      <c r="F68" s="124"/>
      <c r="G68" s="204"/>
      <c r="H68" s="24"/>
      <c r="I68" s="25"/>
      <c r="J68" s="20"/>
      <c r="K68" s="6"/>
    </row>
    <row r="69" spans="1:12" ht="14.5" x14ac:dyDescent="0.35">
      <c r="A69" s="20"/>
      <c r="B69" s="124"/>
      <c r="C69" s="124"/>
      <c r="D69" s="124"/>
      <c r="E69" s="124"/>
      <c r="F69" s="124"/>
      <c r="G69" s="204"/>
      <c r="H69" s="24"/>
      <c r="I69" s="25"/>
      <c r="J69" s="20"/>
      <c r="K69" s="6"/>
    </row>
    <row r="70" spans="1:12" ht="14.5" x14ac:dyDescent="0.35">
      <c r="A70" s="20"/>
      <c r="B70" s="26" t="s">
        <v>383</v>
      </c>
      <c r="C70" s="381"/>
      <c r="D70" s="403"/>
      <c r="E70" s="8"/>
      <c r="F70" s="403"/>
      <c r="G70" s="403"/>
      <c r="H70" s="52"/>
      <c r="I70" s="52"/>
      <c r="J70" s="20"/>
      <c r="K70" s="6"/>
    </row>
    <row r="71" spans="1:12" ht="6" customHeight="1" x14ac:dyDescent="0.35">
      <c r="A71" s="20"/>
      <c r="B71" s="37"/>
      <c r="C71" s="401"/>
      <c r="D71" s="401"/>
      <c r="G71" s="403"/>
      <c r="H71" s="52"/>
      <c r="I71" s="52"/>
      <c r="J71" s="204"/>
      <c r="K71" s="204"/>
      <c r="L71" s="24"/>
    </row>
    <row r="72" spans="1:12" ht="14.5" x14ac:dyDescent="0.35">
      <c r="A72" s="20"/>
      <c r="G72" s="752" t="s">
        <v>384</v>
      </c>
      <c r="H72" s="753"/>
      <c r="J72" s="20"/>
      <c r="K72" s="6"/>
    </row>
    <row r="73" spans="1:12" ht="14.5" x14ac:dyDescent="0.35">
      <c r="A73" s="20"/>
      <c r="B73" s="562"/>
      <c r="C73" s="413">
        <v>44377</v>
      </c>
      <c r="D73" s="413">
        <v>44742</v>
      </c>
      <c r="E73" s="413">
        <v>45107</v>
      </c>
      <c r="F73" s="413">
        <v>45473</v>
      </c>
      <c r="G73" s="411" t="s">
        <v>385</v>
      </c>
      <c r="H73" s="414" t="s">
        <v>386</v>
      </c>
      <c r="J73" s="20"/>
      <c r="K73" s="6"/>
    </row>
    <row r="74" spans="1:12" ht="14.5" x14ac:dyDescent="0.35">
      <c r="A74" s="20"/>
      <c r="B74" s="563" t="s">
        <v>343</v>
      </c>
      <c r="C74" s="442"/>
      <c r="D74" s="442"/>
      <c r="E74" s="442"/>
      <c r="F74" s="442"/>
      <c r="G74" s="443"/>
      <c r="H74" s="444"/>
      <c r="I74" s="89"/>
      <c r="J74" s="20"/>
      <c r="K74" s="6"/>
    </row>
    <row r="75" spans="1:12" ht="14.5" x14ac:dyDescent="0.35">
      <c r="A75" s="20"/>
      <c r="B75" s="564" t="s">
        <v>344</v>
      </c>
      <c r="C75" s="445"/>
      <c r="D75" s="445"/>
      <c r="E75" s="445"/>
      <c r="F75" s="445"/>
      <c r="G75" s="446" t="s">
        <v>139</v>
      </c>
      <c r="H75" s="447"/>
      <c r="J75" s="20"/>
      <c r="K75" s="6"/>
    </row>
    <row r="76" spans="1:12" ht="14.5" x14ac:dyDescent="0.35">
      <c r="A76" s="20"/>
      <c r="B76" s="565" t="s">
        <v>387</v>
      </c>
      <c r="C76" s="409" t="s">
        <v>139</v>
      </c>
      <c r="D76" s="409" t="s">
        <v>139</v>
      </c>
      <c r="E76" s="409">
        <v>7113.7</v>
      </c>
      <c r="F76" s="409">
        <v>8893.1</v>
      </c>
      <c r="G76" s="415" t="s">
        <v>139</v>
      </c>
      <c r="H76" s="419">
        <v>8893.1</v>
      </c>
      <c r="J76" s="20"/>
      <c r="K76" s="6"/>
    </row>
    <row r="77" spans="1:12" ht="14.5" x14ac:dyDescent="0.35">
      <c r="A77" s="20"/>
      <c r="B77" s="565" t="s">
        <v>346</v>
      </c>
      <c r="C77" s="409" t="s">
        <v>139</v>
      </c>
      <c r="D77" s="409" t="s">
        <v>139</v>
      </c>
      <c r="E77" s="409">
        <v>4745.3999999999996</v>
      </c>
      <c r="F77" s="409">
        <v>4761.8999999999996</v>
      </c>
      <c r="G77" s="415" t="s">
        <v>139</v>
      </c>
      <c r="H77" s="419">
        <v>4761.8999999999996</v>
      </c>
      <c r="J77" s="544"/>
      <c r="K77" s="6"/>
    </row>
    <row r="78" spans="1:12" ht="14.15" customHeight="1" x14ac:dyDescent="0.35">
      <c r="A78" s="20"/>
      <c r="B78" s="565" t="s">
        <v>388</v>
      </c>
      <c r="C78" s="409" t="s">
        <v>139</v>
      </c>
      <c r="D78" s="409" t="s">
        <v>139</v>
      </c>
      <c r="E78" s="409">
        <v>1175</v>
      </c>
      <c r="F78" s="409">
        <v>1145</v>
      </c>
      <c r="G78" s="415" t="s">
        <v>139</v>
      </c>
      <c r="H78" s="419">
        <v>1145</v>
      </c>
      <c r="J78" s="20"/>
      <c r="K78" s="6"/>
    </row>
    <row r="79" spans="1:12" ht="15" customHeight="1" x14ac:dyDescent="0.35">
      <c r="A79" s="20"/>
      <c r="B79" s="565" t="s">
        <v>389</v>
      </c>
      <c r="C79" s="409" t="s">
        <v>139</v>
      </c>
      <c r="D79" s="409" t="s">
        <v>139</v>
      </c>
      <c r="E79" s="409">
        <v>884.1</v>
      </c>
      <c r="F79" s="409">
        <v>761.1</v>
      </c>
      <c r="G79" s="416">
        <v>761.1</v>
      </c>
      <c r="H79" s="420" t="s">
        <v>139</v>
      </c>
      <c r="J79" s="20"/>
      <c r="K79" s="6"/>
    </row>
    <row r="80" spans="1:12" ht="25" x14ac:dyDescent="0.35">
      <c r="A80" s="20"/>
      <c r="B80" s="565" t="s">
        <v>390</v>
      </c>
      <c r="C80" s="409" t="s">
        <v>139</v>
      </c>
      <c r="D80" s="409" t="s">
        <v>139</v>
      </c>
      <c r="E80" s="409">
        <v>16.3</v>
      </c>
      <c r="F80" s="409">
        <v>16.5</v>
      </c>
      <c r="G80" s="415" t="s">
        <v>139</v>
      </c>
      <c r="H80" s="419">
        <v>16.5</v>
      </c>
      <c r="J80" s="20"/>
      <c r="K80" s="6"/>
    </row>
    <row r="81" spans="1:11" ht="14.5" x14ac:dyDescent="0.35">
      <c r="A81" s="20"/>
      <c r="B81" s="565" t="s">
        <v>391</v>
      </c>
      <c r="C81" s="409" t="s">
        <v>139</v>
      </c>
      <c r="D81" s="409" t="s">
        <v>139</v>
      </c>
      <c r="E81" s="409">
        <v>3157.3</v>
      </c>
      <c r="F81" s="409">
        <v>3708.7</v>
      </c>
      <c r="G81" s="416">
        <v>3033.2</v>
      </c>
      <c r="H81" s="419">
        <v>675.5</v>
      </c>
      <c r="J81" s="20"/>
      <c r="K81" s="6"/>
    </row>
    <row r="82" spans="1:11" ht="14.5" x14ac:dyDescent="0.35">
      <c r="A82" s="20"/>
      <c r="B82" s="565" t="s">
        <v>392</v>
      </c>
      <c r="C82" s="409" t="s">
        <v>139</v>
      </c>
      <c r="D82" s="409" t="s">
        <v>139</v>
      </c>
      <c r="E82" s="409">
        <v>29.6</v>
      </c>
      <c r="F82" s="409">
        <v>61</v>
      </c>
      <c r="G82" s="415" t="s">
        <v>139</v>
      </c>
      <c r="H82" s="419">
        <v>61</v>
      </c>
      <c r="J82" s="20"/>
      <c r="K82" s="6"/>
    </row>
    <row r="83" spans="1:11" ht="14.5" x14ac:dyDescent="0.35">
      <c r="A83" s="20"/>
      <c r="B83" s="565" t="s">
        <v>351</v>
      </c>
      <c r="C83" s="409" t="s">
        <v>139</v>
      </c>
      <c r="D83" s="409" t="s">
        <v>139</v>
      </c>
      <c r="E83" s="409">
        <v>1230.0999999999999</v>
      </c>
      <c r="F83" s="409">
        <v>983.7</v>
      </c>
      <c r="G83" s="415" t="s">
        <v>139</v>
      </c>
      <c r="H83" s="419">
        <v>983.7</v>
      </c>
      <c r="J83" s="20"/>
      <c r="K83" s="6"/>
    </row>
    <row r="84" spans="1:11" ht="14.5" x14ac:dyDescent="0.35">
      <c r="A84" s="20"/>
      <c r="B84" s="498" t="s">
        <v>393</v>
      </c>
      <c r="C84" s="449" t="s">
        <v>139</v>
      </c>
      <c r="D84" s="449" t="s">
        <v>139</v>
      </c>
      <c r="E84" s="449">
        <v>18351.400000000001</v>
      </c>
      <c r="F84" s="449">
        <v>20331.099999999999</v>
      </c>
      <c r="G84" s="450"/>
      <c r="H84" s="451"/>
      <c r="J84" s="20"/>
      <c r="K84" s="6"/>
    </row>
    <row r="85" spans="1:11" ht="14.5" x14ac:dyDescent="0.35">
      <c r="A85" s="20"/>
      <c r="B85" s="495" t="s">
        <v>353</v>
      </c>
      <c r="C85" s="445"/>
      <c r="D85" s="445"/>
      <c r="E85" s="445"/>
      <c r="F85" s="445"/>
      <c r="G85" s="446"/>
      <c r="H85" s="447"/>
      <c r="J85" s="20"/>
      <c r="K85" s="6"/>
    </row>
    <row r="86" spans="1:11" ht="14.5" x14ac:dyDescent="0.35">
      <c r="A86" s="20"/>
      <c r="B86" s="565" t="s">
        <v>346</v>
      </c>
      <c r="C86" s="409" t="s">
        <v>139</v>
      </c>
      <c r="D86" s="409" t="s">
        <v>139</v>
      </c>
      <c r="E86" s="409">
        <v>3149.5</v>
      </c>
      <c r="F86" s="409">
        <v>4221.6000000000004</v>
      </c>
      <c r="G86" s="415" t="s">
        <v>139</v>
      </c>
      <c r="H86" s="419">
        <v>4221.6000000000004</v>
      </c>
      <c r="J86" s="20"/>
      <c r="K86" s="6"/>
    </row>
    <row r="87" spans="1:11" ht="14.5" x14ac:dyDescent="0.35">
      <c r="A87" s="20"/>
      <c r="B87" s="565" t="s">
        <v>391</v>
      </c>
      <c r="C87" s="409" t="s">
        <v>139</v>
      </c>
      <c r="D87" s="409" t="s">
        <v>139</v>
      </c>
      <c r="E87" s="409">
        <v>5283.4</v>
      </c>
      <c r="F87" s="409">
        <v>6337.4</v>
      </c>
      <c r="G87" s="416">
        <v>5322.8</v>
      </c>
      <c r="H87" s="419">
        <v>1014.6</v>
      </c>
      <c r="J87" s="20"/>
      <c r="K87" s="6"/>
    </row>
    <row r="88" spans="1:11" ht="14.5" x14ac:dyDescent="0.35">
      <c r="A88" s="20"/>
      <c r="B88" s="565" t="s">
        <v>392</v>
      </c>
      <c r="C88" s="409" t="s">
        <v>139</v>
      </c>
      <c r="D88" s="409" t="s">
        <v>139</v>
      </c>
      <c r="E88" s="409">
        <v>67.099999999999994</v>
      </c>
      <c r="F88" s="409">
        <v>155.9</v>
      </c>
      <c r="G88" s="415" t="s">
        <v>139</v>
      </c>
      <c r="H88" s="419">
        <v>155.9</v>
      </c>
      <c r="J88" s="20"/>
      <c r="K88" s="6"/>
    </row>
    <row r="89" spans="1:11" ht="14.5" x14ac:dyDescent="0.35">
      <c r="A89" s="20"/>
      <c r="B89" s="565" t="s">
        <v>394</v>
      </c>
      <c r="C89" s="409" t="s">
        <v>139</v>
      </c>
      <c r="D89" s="409" t="s">
        <v>139</v>
      </c>
      <c r="E89" s="409">
        <v>2133.9</v>
      </c>
      <c r="F89" s="409">
        <v>2088.5</v>
      </c>
      <c r="G89" s="416">
        <v>1127.8</v>
      </c>
      <c r="H89" s="419">
        <v>960.8</v>
      </c>
      <c r="J89" s="20"/>
      <c r="K89" s="6"/>
    </row>
    <row r="90" spans="1:11" ht="14.5" x14ac:dyDescent="0.35">
      <c r="A90" s="20"/>
      <c r="B90" s="560" t="s">
        <v>395</v>
      </c>
      <c r="C90" s="410" t="s">
        <v>139</v>
      </c>
      <c r="D90" s="410" t="s">
        <v>139</v>
      </c>
      <c r="E90" s="410">
        <v>37309.199999999997</v>
      </c>
      <c r="F90" s="410">
        <v>37678.699999999997</v>
      </c>
      <c r="G90" s="416">
        <v>29901.9</v>
      </c>
      <c r="H90" s="419">
        <v>7776.9</v>
      </c>
      <c r="J90" s="20"/>
      <c r="K90" s="6"/>
    </row>
    <row r="91" spans="1:11" ht="14.5" x14ac:dyDescent="0.35">
      <c r="A91" s="20"/>
      <c r="B91" s="565" t="s">
        <v>396</v>
      </c>
      <c r="C91" s="409" t="s">
        <v>139</v>
      </c>
      <c r="D91" s="409" t="s">
        <v>139</v>
      </c>
      <c r="E91" s="409">
        <v>3559.8</v>
      </c>
      <c r="F91" s="409">
        <v>4594.7</v>
      </c>
      <c r="G91" s="416">
        <v>4026.4</v>
      </c>
      <c r="H91" s="419">
        <v>568.29999999999995</v>
      </c>
      <c r="J91" s="20"/>
      <c r="K91" s="6"/>
    </row>
    <row r="92" spans="1:11" ht="14.5" x14ac:dyDescent="0.35">
      <c r="A92" s="20"/>
      <c r="B92" s="565" t="s">
        <v>397</v>
      </c>
      <c r="C92" s="409" t="s">
        <v>139</v>
      </c>
      <c r="D92" s="409" t="s">
        <v>139</v>
      </c>
      <c r="E92" s="409">
        <v>18974.3</v>
      </c>
      <c r="F92" s="409">
        <v>21970.5</v>
      </c>
      <c r="G92" s="416">
        <v>216</v>
      </c>
      <c r="H92" s="419">
        <v>21754.5</v>
      </c>
      <c r="J92" s="20"/>
      <c r="K92" s="6"/>
    </row>
    <row r="93" spans="1:11" ht="14.5" x14ac:dyDescent="0.35">
      <c r="A93" s="20"/>
      <c r="B93" s="565" t="s">
        <v>398</v>
      </c>
      <c r="C93" s="409" t="s">
        <v>139</v>
      </c>
      <c r="D93" s="409" t="s">
        <v>139</v>
      </c>
      <c r="E93" s="409">
        <v>995</v>
      </c>
      <c r="F93" s="409">
        <v>87.3</v>
      </c>
      <c r="G93" s="416">
        <v>87.3</v>
      </c>
      <c r="H93" s="420" t="s">
        <v>139</v>
      </c>
      <c r="J93" s="20"/>
      <c r="K93" s="6"/>
    </row>
    <row r="94" spans="1:11" ht="14.5" x14ac:dyDescent="0.35">
      <c r="A94" s="20"/>
      <c r="B94" s="565" t="s">
        <v>399</v>
      </c>
      <c r="C94" s="409" t="s">
        <v>139</v>
      </c>
      <c r="D94" s="409" t="s">
        <v>139</v>
      </c>
      <c r="E94" s="409">
        <v>3116.2</v>
      </c>
      <c r="F94" s="409">
        <v>3711.6</v>
      </c>
      <c r="G94" s="416">
        <v>3617.5</v>
      </c>
      <c r="H94" s="419">
        <v>94.1</v>
      </c>
      <c r="J94" s="20"/>
      <c r="K94" s="6"/>
    </row>
    <row r="95" spans="1:11" ht="14.5" x14ac:dyDescent="0.35">
      <c r="A95" s="20"/>
      <c r="B95" s="565" t="s">
        <v>358</v>
      </c>
      <c r="C95" s="409" t="s">
        <v>139</v>
      </c>
      <c r="D95" s="409" t="s">
        <v>139</v>
      </c>
      <c r="E95" s="409">
        <v>164.5</v>
      </c>
      <c r="F95" s="409">
        <v>171.6</v>
      </c>
      <c r="G95" s="416">
        <v>50.4</v>
      </c>
      <c r="H95" s="419">
        <v>121.1</v>
      </c>
      <c r="J95" s="20"/>
      <c r="K95" s="6"/>
    </row>
    <row r="96" spans="1:11" ht="14.5" x14ac:dyDescent="0.35">
      <c r="A96" s="20"/>
      <c r="B96" s="566" t="s">
        <v>362</v>
      </c>
      <c r="C96" s="409" t="s">
        <v>139</v>
      </c>
      <c r="D96" s="409" t="s">
        <v>139</v>
      </c>
      <c r="E96" s="409">
        <v>788</v>
      </c>
      <c r="F96" s="409">
        <v>860</v>
      </c>
      <c r="G96" s="415" t="s">
        <v>139</v>
      </c>
      <c r="H96" s="419">
        <v>860</v>
      </c>
      <c r="J96" s="20"/>
      <c r="K96" s="6"/>
    </row>
    <row r="97" spans="1:11" ht="14.5" x14ac:dyDescent="0.35">
      <c r="A97" s="20"/>
      <c r="B97" s="498" t="s">
        <v>363</v>
      </c>
      <c r="C97" s="449" t="s">
        <v>139</v>
      </c>
      <c r="D97" s="449" t="s">
        <v>139</v>
      </c>
      <c r="E97" s="449">
        <v>75540.899999999994</v>
      </c>
      <c r="F97" s="449">
        <v>81877.8</v>
      </c>
      <c r="G97" s="450"/>
      <c r="H97" s="451"/>
      <c r="J97" s="20"/>
      <c r="K97" s="6"/>
    </row>
    <row r="98" spans="1:11" ht="14.5" x14ac:dyDescent="0.35">
      <c r="A98" s="20"/>
      <c r="B98" s="498" t="s">
        <v>364</v>
      </c>
      <c r="C98" s="449" t="s">
        <v>139</v>
      </c>
      <c r="D98" s="449" t="s">
        <v>139</v>
      </c>
      <c r="E98" s="449">
        <v>93892.3</v>
      </c>
      <c r="F98" s="449">
        <v>102208.9</v>
      </c>
      <c r="G98" s="450"/>
      <c r="H98" s="451"/>
      <c r="J98" s="20"/>
      <c r="K98" s="6"/>
    </row>
    <row r="99" spans="1:11" ht="14.5" x14ac:dyDescent="0.35">
      <c r="A99" s="20"/>
      <c r="B99" s="495" t="s">
        <v>365</v>
      </c>
      <c r="C99" s="445"/>
      <c r="D99" s="445"/>
      <c r="E99" s="445"/>
      <c r="F99" s="445"/>
      <c r="G99" s="446"/>
      <c r="H99" s="447"/>
      <c r="J99" s="20"/>
      <c r="K99" s="6"/>
    </row>
    <row r="100" spans="1:11" ht="14.5" x14ac:dyDescent="0.35">
      <c r="A100" s="20"/>
      <c r="B100" s="564" t="s">
        <v>366</v>
      </c>
      <c r="C100" s="445"/>
      <c r="D100" s="445"/>
      <c r="E100" s="445"/>
      <c r="F100" s="445"/>
      <c r="G100" s="446"/>
      <c r="H100" s="447"/>
      <c r="J100" s="20"/>
      <c r="K100" s="6"/>
    </row>
    <row r="101" spans="1:11" ht="14.5" x14ac:dyDescent="0.35">
      <c r="A101" s="20"/>
      <c r="B101" s="560" t="s">
        <v>400</v>
      </c>
      <c r="C101" s="410" t="s">
        <v>139</v>
      </c>
      <c r="D101" s="410" t="s">
        <v>139</v>
      </c>
      <c r="E101" s="410">
        <v>24613.5</v>
      </c>
      <c r="F101" s="410">
        <v>27476.799999999999</v>
      </c>
      <c r="G101" s="417">
        <v>27476.799999999999</v>
      </c>
      <c r="H101" s="421" t="s">
        <v>139</v>
      </c>
      <c r="J101" s="20"/>
      <c r="K101" s="6"/>
    </row>
    <row r="102" spans="1:11" ht="14.5" x14ac:dyDescent="0.35">
      <c r="A102" s="20"/>
      <c r="B102" s="560" t="s">
        <v>401</v>
      </c>
      <c r="C102" s="410" t="s">
        <v>139</v>
      </c>
      <c r="D102" s="410" t="s">
        <v>139</v>
      </c>
      <c r="E102" s="410">
        <v>7789.5</v>
      </c>
      <c r="F102" s="410">
        <v>8151</v>
      </c>
      <c r="G102" s="418" t="s">
        <v>139</v>
      </c>
      <c r="H102" s="422">
        <v>8151</v>
      </c>
      <c r="J102" s="20"/>
      <c r="K102" s="6"/>
    </row>
    <row r="103" spans="1:11" ht="14.5" x14ac:dyDescent="0.35">
      <c r="A103" s="20"/>
      <c r="B103" s="560" t="s">
        <v>402</v>
      </c>
      <c r="C103" s="410" t="s">
        <v>139</v>
      </c>
      <c r="D103" s="410" t="s">
        <v>139</v>
      </c>
      <c r="E103" s="410">
        <v>2069.8000000000002</v>
      </c>
      <c r="F103" s="410">
        <v>2287.3000000000002</v>
      </c>
      <c r="G103" s="417">
        <v>1299.9000000000001</v>
      </c>
      <c r="H103" s="422">
        <v>987.4</v>
      </c>
      <c r="J103" s="20"/>
      <c r="K103" s="6"/>
    </row>
    <row r="104" spans="1:11" ht="14.5" x14ac:dyDescent="0.35">
      <c r="A104" s="20"/>
      <c r="B104" s="560" t="s">
        <v>403</v>
      </c>
      <c r="C104" s="410" t="s">
        <v>139</v>
      </c>
      <c r="D104" s="410" t="s">
        <v>139</v>
      </c>
      <c r="E104" s="410">
        <v>1366.6</v>
      </c>
      <c r="F104" s="410">
        <v>882.1</v>
      </c>
      <c r="G104" s="417">
        <v>649.4</v>
      </c>
      <c r="H104" s="422">
        <v>232.7</v>
      </c>
      <c r="J104" s="20"/>
      <c r="K104" s="6"/>
    </row>
    <row r="105" spans="1:11" ht="14.5" x14ac:dyDescent="0.35">
      <c r="A105" s="20"/>
      <c r="B105" s="560" t="s">
        <v>404</v>
      </c>
      <c r="C105" s="410" t="s">
        <v>139</v>
      </c>
      <c r="D105" s="410" t="s">
        <v>139</v>
      </c>
      <c r="E105" s="410">
        <v>2730.9</v>
      </c>
      <c r="F105" s="410">
        <v>3056.6</v>
      </c>
      <c r="G105" s="417">
        <v>1783.1</v>
      </c>
      <c r="H105" s="422">
        <v>1273.5</v>
      </c>
      <c r="J105" s="20"/>
      <c r="K105" s="6"/>
    </row>
    <row r="106" spans="1:11" ht="14.5" x14ac:dyDescent="0.35">
      <c r="A106" s="20"/>
      <c r="B106" s="560" t="s">
        <v>405</v>
      </c>
      <c r="C106" s="410" t="s">
        <v>139</v>
      </c>
      <c r="D106" s="410" t="s">
        <v>139</v>
      </c>
      <c r="E106" s="410">
        <v>288.5</v>
      </c>
      <c r="F106" s="410">
        <v>187.9</v>
      </c>
      <c r="G106" s="418" t="s">
        <v>139</v>
      </c>
      <c r="H106" s="422">
        <v>187.9</v>
      </c>
      <c r="J106" s="20"/>
      <c r="K106" s="6"/>
    </row>
    <row r="107" spans="1:11" ht="14.5" x14ac:dyDescent="0.35">
      <c r="A107" s="20"/>
      <c r="B107" s="560" t="s">
        <v>406</v>
      </c>
      <c r="C107" s="410" t="s">
        <v>139</v>
      </c>
      <c r="D107" s="410" t="s">
        <v>139</v>
      </c>
      <c r="E107" s="410">
        <v>205.3</v>
      </c>
      <c r="F107" s="410">
        <v>118.7</v>
      </c>
      <c r="G107" s="418" t="s">
        <v>139</v>
      </c>
      <c r="H107" s="422">
        <v>118.7</v>
      </c>
      <c r="J107" s="20"/>
      <c r="K107" s="6"/>
    </row>
    <row r="108" spans="1:11" ht="14.5" x14ac:dyDescent="0.35">
      <c r="A108" s="20"/>
      <c r="B108" s="560" t="s">
        <v>370</v>
      </c>
      <c r="C108" s="410" t="s">
        <v>139</v>
      </c>
      <c r="D108" s="410" t="s">
        <v>139</v>
      </c>
      <c r="E108" s="410">
        <v>348.4</v>
      </c>
      <c r="F108" s="410">
        <v>338.3</v>
      </c>
      <c r="G108" s="417">
        <v>347.5</v>
      </c>
      <c r="H108" s="423">
        <v>-9.1999999999999993</v>
      </c>
      <c r="J108" s="20"/>
      <c r="K108" s="6"/>
    </row>
    <row r="109" spans="1:11" ht="14.5" x14ac:dyDescent="0.35">
      <c r="A109" s="20"/>
      <c r="B109" s="560" t="s">
        <v>371</v>
      </c>
      <c r="C109" s="410" t="s">
        <v>139</v>
      </c>
      <c r="D109" s="410" t="s">
        <v>139</v>
      </c>
      <c r="E109" s="410">
        <v>5043.3</v>
      </c>
      <c r="F109" s="410">
        <v>4691.7</v>
      </c>
      <c r="G109" s="418" t="s">
        <v>139</v>
      </c>
      <c r="H109" s="422">
        <v>4691.7</v>
      </c>
      <c r="J109" s="20"/>
      <c r="K109" s="6"/>
    </row>
    <row r="110" spans="1:11" ht="14.5" x14ac:dyDescent="0.35">
      <c r="A110" s="20"/>
      <c r="B110" s="567" t="s">
        <v>372</v>
      </c>
      <c r="C110" s="449" t="s">
        <v>139</v>
      </c>
      <c r="D110" s="449" t="s">
        <v>139</v>
      </c>
      <c r="E110" s="449">
        <v>44455.9</v>
      </c>
      <c r="F110" s="449">
        <v>47190.400000000001</v>
      </c>
      <c r="G110" s="450"/>
      <c r="H110" s="451"/>
      <c r="J110" s="20"/>
      <c r="K110" s="6"/>
    </row>
    <row r="111" spans="1:11" ht="14.5" x14ac:dyDescent="0.35">
      <c r="A111" s="20"/>
      <c r="B111" s="564" t="s">
        <v>373</v>
      </c>
      <c r="C111" s="445" t="s">
        <v>139</v>
      </c>
      <c r="D111" s="445" t="s">
        <v>139</v>
      </c>
      <c r="E111" s="445"/>
      <c r="F111" s="445"/>
      <c r="G111" s="446"/>
      <c r="H111" s="447"/>
      <c r="J111" s="20"/>
      <c r="K111" s="6"/>
    </row>
    <row r="112" spans="1:11" ht="14.5" x14ac:dyDescent="0.35">
      <c r="A112" s="20"/>
      <c r="B112" s="560" t="s">
        <v>400</v>
      </c>
      <c r="C112" s="410" t="s">
        <v>139</v>
      </c>
      <c r="D112" s="410" t="s">
        <v>139</v>
      </c>
      <c r="E112" s="410">
        <v>12827.2</v>
      </c>
      <c r="F112" s="410">
        <v>14681.5</v>
      </c>
      <c r="G112" s="417">
        <v>14681.4</v>
      </c>
      <c r="H112" s="421" t="s">
        <v>139</v>
      </c>
      <c r="J112" s="20"/>
      <c r="K112" s="6"/>
    </row>
    <row r="113" spans="1:12" ht="14.5" x14ac:dyDescent="0.35">
      <c r="A113" s="20"/>
      <c r="B113" s="560" t="s">
        <v>401</v>
      </c>
      <c r="C113" s="410" t="s">
        <v>139</v>
      </c>
      <c r="D113" s="410" t="s">
        <v>139</v>
      </c>
      <c r="E113" s="410">
        <v>6931.4</v>
      </c>
      <c r="F113" s="410">
        <v>7941.1</v>
      </c>
      <c r="G113" s="418" t="s">
        <v>139</v>
      </c>
      <c r="H113" s="422">
        <v>7941.1</v>
      </c>
      <c r="J113" s="20"/>
      <c r="K113" s="6"/>
    </row>
    <row r="114" spans="1:12" ht="14.5" x14ac:dyDescent="0.35">
      <c r="A114" s="20"/>
      <c r="B114" s="560" t="s">
        <v>407</v>
      </c>
      <c r="C114" s="410" t="s">
        <v>139</v>
      </c>
      <c r="D114" s="410" t="s">
        <v>139</v>
      </c>
      <c r="E114" s="410">
        <v>1615.3</v>
      </c>
      <c r="F114" s="410">
        <v>1406.5</v>
      </c>
      <c r="G114" s="417">
        <v>845.9</v>
      </c>
      <c r="H114" s="422">
        <v>560.6</v>
      </c>
      <c r="J114" s="20"/>
      <c r="K114" s="6"/>
    </row>
    <row r="115" spans="1:12" ht="14.5" x14ac:dyDescent="0.35">
      <c r="A115" s="20"/>
      <c r="B115" s="560" t="s">
        <v>408</v>
      </c>
      <c r="C115" s="410" t="s">
        <v>139</v>
      </c>
      <c r="D115" s="410" t="s">
        <v>139</v>
      </c>
      <c r="E115" s="410">
        <v>2615.6999999999998</v>
      </c>
      <c r="F115" s="410">
        <v>2084.1</v>
      </c>
      <c r="G115" s="417">
        <v>1026.2</v>
      </c>
      <c r="H115" s="422">
        <v>1057.9000000000001</v>
      </c>
      <c r="J115" s="20"/>
      <c r="K115" s="6"/>
    </row>
    <row r="116" spans="1:12" ht="14.5" x14ac:dyDescent="0.35">
      <c r="A116" s="20"/>
      <c r="B116" s="560" t="s">
        <v>409</v>
      </c>
      <c r="C116" s="410" t="s">
        <v>139</v>
      </c>
      <c r="D116" s="410" t="s">
        <v>139</v>
      </c>
      <c r="E116" s="410">
        <v>411.4</v>
      </c>
      <c r="F116" s="410">
        <v>444.7</v>
      </c>
      <c r="G116" s="417">
        <v>426.4</v>
      </c>
      <c r="H116" s="422">
        <v>18.3</v>
      </c>
      <c r="J116" s="20"/>
      <c r="K116" s="6"/>
    </row>
    <row r="117" spans="1:12" ht="14.5" x14ac:dyDescent="0.35">
      <c r="A117" s="20"/>
      <c r="B117" s="560" t="s">
        <v>370</v>
      </c>
      <c r="C117" s="410" t="s">
        <v>139</v>
      </c>
      <c r="D117" s="410" t="s">
        <v>139</v>
      </c>
      <c r="E117" s="410">
        <v>3482.8</v>
      </c>
      <c r="F117" s="410">
        <v>4479.3</v>
      </c>
      <c r="G117" s="417">
        <v>3984.7</v>
      </c>
      <c r="H117" s="422">
        <v>494.5</v>
      </c>
      <c r="J117" s="20"/>
      <c r="K117" s="6"/>
    </row>
    <row r="118" spans="1:12" ht="14.5" x14ac:dyDescent="0.35">
      <c r="A118" s="20"/>
      <c r="B118" s="560" t="s">
        <v>410</v>
      </c>
      <c r="C118" s="410" t="s">
        <v>139</v>
      </c>
      <c r="D118" s="410" t="s">
        <v>139</v>
      </c>
      <c r="E118" s="410">
        <v>1182.9000000000001</v>
      </c>
      <c r="F118" s="410">
        <v>1211</v>
      </c>
      <c r="G118" s="418" t="s">
        <v>139</v>
      </c>
      <c r="H118" s="422">
        <v>1211</v>
      </c>
      <c r="J118" s="20"/>
      <c r="K118" s="6"/>
    </row>
    <row r="119" spans="1:12" ht="14.5" x14ac:dyDescent="0.35">
      <c r="A119" s="20"/>
      <c r="B119" s="567" t="s">
        <v>375</v>
      </c>
      <c r="C119" s="449" t="s">
        <v>139</v>
      </c>
      <c r="D119" s="449" t="s">
        <v>139</v>
      </c>
      <c r="E119" s="449">
        <v>29066.799999999999</v>
      </c>
      <c r="F119" s="449">
        <v>32248.2</v>
      </c>
      <c r="G119" s="450"/>
      <c r="H119" s="451"/>
      <c r="J119" s="20"/>
      <c r="K119" s="6"/>
    </row>
    <row r="120" spans="1:12" ht="14.5" x14ac:dyDescent="0.35">
      <c r="A120" s="20"/>
      <c r="B120" s="567" t="s">
        <v>376</v>
      </c>
      <c r="C120" s="449" t="s">
        <v>139</v>
      </c>
      <c r="D120" s="449" t="s">
        <v>139</v>
      </c>
      <c r="E120" s="449">
        <v>73522.600000000006</v>
      </c>
      <c r="F120" s="449">
        <v>79438.600000000006</v>
      </c>
      <c r="G120" s="450"/>
      <c r="H120" s="451"/>
      <c r="J120" s="20"/>
      <c r="K120" s="6"/>
    </row>
    <row r="121" spans="1:12" ht="14.5" x14ac:dyDescent="0.35">
      <c r="A121" s="20"/>
      <c r="B121" s="564" t="s">
        <v>411</v>
      </c>
      <c r="C121" s="448" t="s">
        <v>139</v>
      </c>
      <c r="D121" s="448" t="s">
        <v>139</v>
      </c>
      <c r="E121" s="448">
        <v>20369.7</v>
      </c>
      <c r="F121" s="448">
        <v>22770.3</v>
      </c>
      <c r="G121" s="446"/>
      <c r="H121" s="447"/>
      <c r="J121" s="20"/>
      <c r="K121" s="6"/>
    </row>
    <row r="122" spans="1:12" ht="6" customHeight="1" x14ac:dyDescent="0.35">
      <c r="A122" s="20"/>
      <c r="B122" s="37"/>
      <c r="C122" s="401"/>
      <c r="D122" s="401"/>
      <c r="G122" s="403"/>
      <c r="H122" s="52"/>
      <c r="I122" s="52"/>
      <c r="J122" s="204"/>
      <c r="K122" s="204"/>
      <c r="L122" s="24"/>
    </row>
    <row r="123" spans="1:12" ht="14.5" x14ac:dyDescent="0.35">
      <c r="A123" s="20"/>
      <c r="B123" s="124" t="s">
        <v>412</v>
      </c>
      <c r="C123" s="124"/>
      <c r="D123" s="124"/>
      <c r="E123" s="124"/>
      <c r="F123" s="124"/>
      <c r="G123" s="204"/>
      <c r="H123" s="24"/>
      <c r="I123" s="25"/>
      <c r="J123" s="20"/>
      <c r="K123" s="6"/>
    </row>
    <row r="124" spans="1:12" ht="26.5" customHeight="1" x14ac:dyDescent="0.35">
      <c r="A124" s="20"/>
      <c r="B124" s="744" t="s">
        <v>413</v>
      </c>
      <c r="C124" s="744"/>
      <c r="D124" s="744"/>
      <c r="E124" s="744"/>
      <c r="F124" s="744"/>
      <c r="G124" s="744"/>
      <c r="H124" s="744"/>
      <c r="I124" s="25"/>
      <c r="J124" s="20"/>
      <c r="K124" s="6"/>
    </row>
    <row r="125" spans="1:12" s="618" customFormat="1" ht="28.5" customHeight="1" x14ac:dyDescent="0.35">
      <c r="A125" s="642"/>
      <c r="B125" s="744" t="s">
        <v>414</v>
      </c>
      <c r="C125" s="744"/>
      <c r="D125" s="744"/>
      <c r="E125" s="744"/>
      <c r="F125" s="744"/>
      <c r="G125" s="744"/>
      <c r="H125" s="744"/>
      <c r="I125" s="643"/>
      <c r="J125" s="642"/>
      <c r="K125" s="644"/>
    </row>
    <row r="126" spans="1:12" ht="14.5" x14ac:dyDescent="0.35">
      <c r="A126" s="20"/>
      <c r="B126" s="20"/>
      <c r="C126" s="20"/>
      <c r="D126" s="124"/>
      <c r="E126" s="124"/>
      <c r="F126" s="124"/>
      <c r="G126" s="204"/>
      <c r="H126" s="24"/>
      <c r="I126" s="25"/>
      <c r="J126" s="20"/>
      <c r="K126" s="6"/>
    </row>
    <row r="127" spans="1:12" ht="14.5" x14ac:dyDescent="0.35">
      <c r="A127" s="20"/>
      <c r="B127" s="124"/>
      <c r="C127" s="124"/>
      <c r="D127" s="124"/>
      <c r="E127" s="124"/>
      <c r="F127" s="124"/>
      <c r="G127" s="204"/>
      <c r="H127" s="24"/>
      <c r="I127" s="25"/>
      <c r="J127" s="20"/>
      <c r="K127" s="6"/>
    </row>
    <row r="128" spans="1:12" s="43" customFormat="1" ht="14" x14ac:dyDescent="0.3">
      <c r="A128" s="530"/>
      <c r="B128" s="44" t="s">
        <v>415</v>
      </c>
      <c r="C128" s="380"/>
      <c r="D128" s="406"/>
      <c r="E128" s="406"/>
      <c r="F128" s="406"/>
      <c r="G128" s="45"/>
      <c r="H128" s="45"/>
      <c r="I128" s="530"/>
      <c r="J128" s="530"/>
      <c r="K128" s="45"/>
      <c r="L128" s="46"/>
    </row>
    <row r="129" spans="1:12" ht="14.5" x14ac:dyDescent="0.35">
      <c r="B129"/>
      <c r="C129"/>
      <c r="D129"/>
      <c r="E129"/>
      <c r="F129"/>
      <c r="G129"/>
      <c r="H129"/>
      <c r="I129"/>
    </row>
    <row r="130" spans="1:12" ht="14.5" x14ac:dyDescent="0.35">
      <c r="B130" s="439" t="s">
        <v>416</v>
      </c>
      <c r="D130" s="403"/>
      <c r="E130" s="403"/>
      <c r="F130" s="403"/>
      <c r="G130" s="6"/>
      <c r="H130" s="5"/>
    </row>
    <row r="131" spans="1:12" ht="14.5" x14ac:dyDescent="0.35">
      <c r="B131"/>
      <c r="C131"/>
      <c r="D131"/>
      <c r="E131"/>
      <c r="F131"/>
      <c r="G131"/>
      <c r="H131"/>
      <c r="I131"/>
    </row>
    <row r="132" spans="1:12" ht="14.5" x14ac:dyDescent="0.35">
      <c r="B132" s="26" t="s">
        <v>417</v>
      </c>
      <c r="D132" s="403"/>
      <c r="E132" s="403"/>
      <c r="F132" s="403"/>
      <c r="G132" s="6"/>
      <c r="H132" s="5"/>
    </row>
    <row r="133" spans="1:12" ht="6" customHeight="1" x14ac:dyDescent="0.35">
      <c r="A133" s="20"/>
      <c r="B133" s="37"/>
      <c r="C133" s="401"/>
      <c r="D133" s="401"/>
      <c r="G133" s="6"/>
      <c r="H133" s="204"/>
      <c r="I133" s="204"/>
      <c r="J133" s="204"/>
      <c r="K133" s="24"/>
      <c r="L133" s="25"/>
    </row>
    <row r="134" spans="1:12" ht="14.5" x14ac:dyDescent="0.35">
      <c r="B134" s="452" t="s">
        <v>114</v>
      </c>
      <c r="C134" s="412">
        <v>44377</v>
      </c>
      <c r="D134" s="412">
        <v>44742</v>
      </c>
      <c r="E134" s="412">
        <v>45107</v>
      </c>
      <c r="F134" s="514">
        <v>45473</v>
      </c>
      <c r="G134" s="6"/>
      <c r="H134" s="5"/>
    </row>
    <row r="135" spans="1:12" ht="14.5" x14ac:dyDescent="0.35">
      <c r="B135" s="454" t="s">
        <v>418</v>
      </c>
      <c r="C135" s="435">
        <v>0.52</v>
      </c>
      <c r="D135" s="435">
        <v>0.4</v>
      </c>
      <c r="E135" s="435">
        <v>0.34</v>
      </c>
      <c r="F135" s="436" t="s">
        <v>139</v>
      </c>
      <c r="G135" s="6"/>
      <c r="H135" s="5"/>
    </row>
    <row r="136" spans="1:12" ht="14.5" x14ac:dyDescent="0.35">
      <c r="B136" s="453" t="s">
        <v>59</v>
      </c>
      <c r="C136" s="433">
        <v>0.4</v>
      </c>
      <c r="D136" s="433">
        <v>0.31</v>
      </c>
      <c r="E136" s="433">
        <v>0.3</v>
      </c>
      <c r="F136" s="434" t="s">
        <v>139</v>
      </c>
      <c r="G136" s="6"/>
      <c r="H136" s="5"/>
    </row>
    <row r="137" spans="1:12" ht="14.5" x14ac:dyDescent="0.35">
      <c r="B137" s="87" t="s">
        <v>61</v>
      </c>
      <c r="C137" s="433">
        <v>0.65</v>
      </c>
      <c r="D137" s="433">
        <v>0.48</v>
      </c>
      <c r="E137" s="433">
        <v>0.36</v>
      </c>
      <c r="F137" s="434" t="s">
        <v>139</v>
      </c>
      <c r="G137" s="6"/>
      <c r="H137" s="5"/>
    </row>
    <row r="138" spans="1:12" ht="14.5" x14ac:dyDescent="0.35">
      <c r="B138" s="87" t="s">
        <v>419</v>
      </c>
      <c r="C138" s="433">
        <v>1.06</v>
      </c>
      <c r="D138" s="433">
        <v>0.84</v>
      </c>
      <c r="E138" s="433">
        <v>0.79</v>
      </c>
      <c r="F138" s="434" t="s">
        <v>139</v>
      </c>
      <c r="G138" s="6"/>
      <c r="H138" s="5"/>
    </row>
    <row r="139" spans="1:12" ht="14.5" x14ac:dyDescent="0.35">
      <c r="B139" s="437"/>
      <c r="C139" s="401"/>
      <c r="D139" s="438"/>
      <c r="E139" s="438"/>
      <c r="F139" s="438"/>
      <c r="G139" s="6"/>
      <c r="H139" s="5"/>
    </row>
    <row r="140" spans="1:12" ht="14.5" x14ac:dyDescent="0.35">
      <c r="B140" s="26" t="s">
        <v>420</v>
      </c>
      <c r="C140" s="401"/>
      <c r="D140" s="438"/>
      <c r="E140" s="438"/>
      <c r="F140" s="438"/>
      <c r="G140" s="6"/>
      <c r="H140" s="5"/>
    </row>
    <row r="141" spans="1:12" ht="6" customHeight="1" x14ac:dyDescent="0.35">
      <c r="A141" s="20"/>
      <c r="B141" s="37"/>
      <c r="C141" s="401"/>
      <c r="D141" s="401"/>
      <c r="E141" s="401"/>
      <c r="F141" s="401"/>
      <c r="G141" s="6"/>
      <c r="H141" s="204"/>
      <c r="I141" s="204"/>
      <c r="J141" s="204"/>
      <c r="K141" s="24"/>
      <c r="L141" s="25"/>
    </row>
    <row r="142" spans="1:12" ht="14.5" x14ac:dyDescent="0.35">
      <c r="B142" s="108"/>
      <c r="C142" s="587">
        <v>44377</v>
      </c>
      <c r="D142" s="587">
        <v>44742</v>
      </c>
      <c r="E142" s="587">
        <v>45107</v>
      </c>
      <c r="F142" s="588">
        <v>45473</v>
      </c>
      <c r="G142" s="6"/>
      <c r="H142" s="5"/>
    </row>
    <row r="143" spans="1:12" ht="14.5" x14ac:dyDescent="0.35">
      <c r="B143" s="432" t="s">
        <v>421</v>
      </c>
      <c r="C143" s="435" t="s">
        <v>139</v>
      </c>
      <c r="D143" s="435" t="s">
        <v>139</v>
      </c>
      <c r="E143" s="435">
        <v>0.41</v>
      </c>
      <c r="F143" s="436">
        <v>0.43</v>
      </c>
      <c r="G143" s="6"/>
      <c r="H143" s="5"/>
    </row>
    <row r="144" spans="1:12" ht="14.5" x14ac:dyDescent="0.35">
      <c r="B144" s="87" t="s">
        <v>59</v>
      </c>
      <c r="C144" s="433" t="s">
        <v>139</v>
      </c>
      <c r="D144" s="433" t="s">
        <v>139</v>
      </c>
      <c r="E144" s="433">
        <v>0.3</v>
      </c>
      <c r="F144" s="434">
        <v>0.36</v>
      </c>
      <c r="G144" s="6"/>
      <c r="H144" s="5"/>
    </row>
    <row r="145" spans="1:12" ht="14.5" x14ac:dyDescent="0.35">
      <c r="B145" s="87" t="s">
        <v>61</v>
      </c>
      <c r="C145" s="433" t="s">
        <v>139</v>
      </c>
      <c r="D145" s="433" t="s">
        <v>139</v>
      </c>
      <c r="E145" s="433">
        <v>0.48</v>
      </c>
      <c r="F145" s="434">
        <v>0.48</v>
      </c>
      <c r="G145" s="6"/>
      <c r="H145" s="5"/>
    </row>
    <row r="146" spans="1:12" ht="14.5" x14ac:dyDescent="0.35">
      <c r="B146"/>
      <c r="C146"/>
      <c r="D146"/>
      <c r="E146"/>
      <c r="F146"/>
      <c r="G146"/>
      <c r="H146"/>
      <c r="I146"/>
    </row>
    <row r="147" spans="1:12" ht="14.5" x14ac:dyDescent="0.35">
      <c r="B147"/>
      <c r="C147"/>
      <c r="D147"/>
      <c r="E147"/>
      <c r="F147"/>
      <c r="G147"/>
      <c r="H147"/>
      <c r="I147"/>
    </row>
    <row r="148" spans="1:12" ht="14.5" x14ac:dyDescent="0.35">
      <c r="B148" s="439" t="s">
        <v>422</v>
      </c>
      <c r="D148" s="403"/>
      <c r="E148" s="403"/>
      <c r="F148" s="403"/>
      <c r="G148" s="6"/>
      <c r="H148" s="5"/>
    </row>
    <row r="149" spans="1:12" ht="6" customHeight="1" x14ac:dyDescent="0.35">
      <c r="A149" s="20"/>
      <c r="B149" s="37"/>
      <c r="C149" s="401"/>
      <c r="D149" s="401"/>
      <c r="G149" s="6"/>
      <c r="H149" s="204"/>
      <c r="I149" s="204"/>
      <c r="J149" s="204"/>
      <c r="K149" s="24"/>
      <c r="L149" s="25"/>
    </row>
    <row r="150" spans="1:12" ht="14.5" x14ac:dyDescent="0.35">
      <c r="B150" s="26" t="s">
        <v>423</v>
      </c>
      <c r="D150" s="403"/>
      <c r="E150" s="403"/>
      <c r="F150" s="403"/>
      <c r="G150" s="6"/>
      <c r="H150" s="440"/>
    </row>
    <row r="151" spans="1:12" ht="6" customHeight="1" x14ac:dyDescent="0.35">
      <c r="A151" s="20"/>
      <c r="B151" s="37"/>
      <c r="C151" s="401"/>
      <c r="D151" s="401"/>
      <c r="G151" s="6"/>
      <c r="H151" s="204"/>
      <c r="I151" s="204"/>
      <c r="J151" s="204"/>
      <c r="K151" s="24"/>
      <c r="L151" s="25"/>
    </row>
    <row r="152" spans="1:12" ht="14.5" x14ac:dyDescent="0.35">
      <c r="B152" s="283" t="s">
        <v>114</v>
      </c>
      <c r="C152" s="412">
        <v>44377</v>
      </c>
      <c r="D152" s="412">
        <v>44742</v>
      </c>
      <c r="E152" s="412">
        <v>45107</v>
      </c>
      <c r="F152" s="514">
        <v>45473</v>
      </c>
      <c r="G152" s="6"/>
      <c r="H152" s="6"/>
    </row>
    <row r="153" spans="1:12" ht="14.5" x14ac:dyDescent="0.35">
      <c r="B153" s="432" t="s">
        <v>418</v>
      </c>
      <c r="C153" s="435">
        <v>0.81924628933984756</v>
      </c>
      <c r="D153" s="435">
        <v>0.85357172643896606</v>
      </c>
      <c r="E153" s="435">
        <v>0.89781397508557392</v>
      </c>
      <c r="F153" s="436" t="s">
        <v>139</v>
      </c>
      <c r="G153" s="6"/>
      <c r="H153" s="6"/>
    </row>
    <row r="154" spans="1:12" ht="14.5" x14ac:dyDescent="0.35">
      <c r="B154" s="87" t="s">
        <v>59</v>
      </c>
      <c r="C154" s="433">
        <v>0.94650566571611261</v>
      </c>
      <c r="D154" s="433">
        <v>0.97845039013637325</v>
      </c>
      <c r="E154" s="433">
        <v>1.0145713240084688</v>
      </c>
      <c r="F154" s="434" t="s">
        <v>139</v>
      </c>
      <c r="G154" s="6"/>
      <c r="H154" s="6"/>
    </row>
    <row r="155" spans="1:12" ht="14.5" x14ac:dyDescent="0.35">
      <c r="B155" s="87" t="s">
        <v>61</v>
      </c>
      <c r="C155" s="433">
        <v>0.72432717749361286</v>
      </c>
      <c r="D155" s="433">
        <v>0.77728822313886925</v>
      </c>
      <c r="E155" s="433">
        <v>0.83729874347017075</v>
      </c>
      <c r="F155" s="434" t="s">
        <v>139</v>
      </c>
      <c r="G155" s="6"/>
      <c r="H155" s="6"/>
    </row>
    <row r="156" spans="1:12" ht="14.5" x14ac:dyDescent="0.35">
      <c r="B156" s="87" t="s">
        <v>419</v>
      </c>
      <c r="C156" s="433">
        <v>0.472333940408177</v>
      </c>
      <c r="D156" s="433">
        <v>0.41140247713210742</v>
      </c>
      <c r="E156" s="433">
        <v>0.42669342978601205</v>
      </c>
      <c r="F156" s="434" t="s">
        <v>139</v>
      </c>
      <c r="G156" s="6"/>
      <c r="H156" s="6"/>
    </row>
    <row r="157" spans="1:12" ht="14.5" x14ac:dyDescent="0.35">
      <c r="B157" s="437"/>
      <c r="C157" s="401"/>
      <c r="D157" s="438"/>
      <c r="E157" s="438"/>
      <c r="F157" s="438"/>
      <c r="G157" s="6"/>
      <c r="H157" s="6"/>
    </row>
    <row r="158" spans="1:12" ht="14.5" x14ac:dyDescent="0.35">
      <c r="B158" s="26" t="s">
        <v>424</v>
      </c>
      <c r="C158" s="401"/>
      <c r="D158" s="438"/>
      <c r="E158" s="438"/>
      <c r="F158" s="438"/>
      <c r="G158" s="6"/>
      <c r="H158" s="6"/>
    </row>
    <row r="159" spans="1:12" ht="6" customHeight="1" x14ac:dyDescent="0.35">
      <c r="A159" s="20"/>
      <c r="B159" s="37"/>
      <c r="C159" s="401"/>
      <c r="D159" s="401"/>
      <c r="G159" s="6"/>
      <c r="H159" s="204"/>
      <c r="I159" s="204"/>
      <c r="J159" s="204"/>
      <c r="K159" s="24"/>
      <c r="L159" s="25"/>
    </row>
    <row r="160" spans="1:12" ht="14.5" x14ac:dyDescent="0.35">
      <c r="B160" s="108"/>
      <c r="C160" s="587">
        <v>44377</v>
      </c>
      <c r="D160" s="587">
        <v>44742</v>
      </c>
      <c r="E160" s="587">
        <v>45107</v>
      </c>
      <c r="F160" s="588">
        <v>45473</v>
      </c>
      <c r="G160" s="6"/>
      <c r="H160" s="6"/>
      <c r="I160" s="6"/>
      <c r="J160" s="6"/>
      <c r="K160" s="6"/>
      <c r="L160" s="6"/>
    </row>
    <row r="161" spans="1:12" ht="14.5" x14ac:dyDescent="0.35">
      <c r="B161" s="432" t="s">
        <v>421</v>
      </c>
      <c r="C161" s="435" t="s">
        <v>139</v>
      </c>
      <c r="D161" s="435" t="s">
        <v>139</v>
      </c>
      <c r="E161" s="435">
        <v>0.78</v>
      </c>
      <c r="F161" s="436">
        <v>0.78</v>
      </c>
      <c r="G161" s="6"/>
      <c r="H161" s="6"/>
      <c r="I161" s="6"/>
      <c r="J161" s="6"/>
      <c r="K161" s="6"/>
      <c r="L161" s="6"/>
    </row>
    <row r="162" spans="1:12" ht="14.5" x14ac:dyDescent="0.35">
      <c r="B162" s="87" t="s">
        <v>59</v>
      </c>
      <c r="C162" s="433" t="s">
        <v>139</v>
      </c>
      <c r="D162" s="433" t="s">
        <v>139</v>
      </c>
      <c r="E162" s="433">
        <v>1.01</v>
      </c>
      <c r="F162" s="434">
        <v>1</v>
      </c>
      <c r="G162" s="6"/>
      <c r="H162" s="6"/>
      <c r="I162" s="6"/>
      <c r="J162" s="6"/>
      <c r="K162" s="6"/>
      <c r="L162" s="6"/>
    </row>
    <row r="163" spans="1:12" ht="14.5" x14ac:dyDescent="0.35">
      <c r="B163" s="87" t="s">
        <v>61</v>
      </c>
      <c r="C163" s="433" t="s">
        <v>139</v>
      </c>
      <c r="D163" s="433" t="s">
        <v>139</v>
      </c>
      <c r="E163" s="433">
        <v>0.69</v>
      </c>
      <c r="F163" s="434">
        <v>0.68</v>
      </c>
      <c r="G163" s="6"/>
      <c r="H163" s="6"/>
      <c r="I163" s="6"/>
      <c r="J163" s="6"/>
      <c r="K163" s="6"/>
      <c r="L163" s="6"/>
    </row>
    <row r="164" spans="1:12" ht="14.5" x14ac:dyDescent="0.35">
      <c r="B164"/>
      <c r="C164"/>
      <c r="D164"/>
      <c r="E164"/>
      <c r="F164"/>
      <c r="G164"/>
      <c r="H164"/>
      <c r="I164"/>
    </row>
    <row r="165" spans="1:12" ht="14.5" x14ac:dyDescent="0.35">
      <c r="B165"/>
      <c r="C165"/>
      <c r="D165"/>
      <c r="E165"/>
      <c r="F165"/>
      <c r="G165"/>
      <c r="H165"/>
      <c r="I165"/>
    </row>
    <row r="166" spans="1:12" ht="14.5" x14ac:dyDescent="0.35">
      <c r="B166" s="439" t="s">
        <v>425</v>
      </c>
      <c r="D166" s="403"/>
      <c r="E166" s="403"/>
      <c r="F166" s="403"/>
      <c r="G166" s="6"/>
      <c r="H166" s="5"/>
    </row>
    <row r="167" spans="1:12" ht="14.5" x14ac:dyDescent="0.35">
      <c r="B167"/>
      <c r="C167"/>
      <c r="D167"/>
      <c r="E167"/>
      <c r="F167"/>
      <c r="G167"/>
      <c r="H167"/>
      <c r="I167"/>
    </row>
    <row r="168" spans="1:12" ht="14.5" x14ac:dyDescent="0.35">
      <c r="B168" s="26" t="s">
        <v>426</v>
      </c>
      <c r="D168" s="403"/>
      <c r="E168" s="403"/>
      <c r="F168" s="403"/>
      <c r="G168" s="6"/>
      <c r="H168" s="5"/>
    </row>
    <row r="169" spans="1:12" ht="6" customHeight="1" x14ac:dyDescent="0.35">
      <c r="A169" s="20"/>
      <c r="B169" s="37"/>
      <c r="C169" s="401"/>
      <c r="D169" s="401"/>
      <c r="G169" s="6"/>
      <c r="H169" s="5"/>
    </row>
    <row r="170" spans="1:12" ht="14.5" x14ac:dyDescent="0.35">
      <c r="B170" s="283" t="s">
        <v>114</v>
      </c>
      <c r="C170" s="412">
        <v>44377</v>
      </c>
      <c r="D170" s="412">
        <v>44742</v>
      </c>
      <c r="E170" s="412">
        <v>45107</v>
      </c>
      <c r="F170" s="514">
        <v>45473</v>
      </c>
      <c r="G170" s="6"/>
      <c r="H170" s="5"/>
    </row>
    <row r="171" spans="1:12" ht="14.5" x14ac:dyDescent="0.35">
      <c r="B171" s="432" t="s">
        <v>418</v>
      </c>
      <c r="C171" s="515">
        <v>0.18100000000000002</v>
      </c>
      <c r="D171" s="515">
        <v>0.14599999999999999</v>
      </c>
      <c r="E171" s="586">
        <v>0.10199999999999999</v>
      </c>
      <c r="F171" s="436" t="s">
        <v>139</v>
      </c>
      <c r="G171" s="6"/>
      <c r="H171" s="5"/>
    </row>
    <row r="172" spans="1:12" ht="14.5" x14ac:dyDescent="0.35">
      <c r="B172" s="87" t="s">
        <v>59</v>
      </c>
      <c r="C172" s="517">
        <v>5.349433428388739E-2</v>
      </c>
      <c r="D172" s="517">
        <v>2.1549609863626751E-2</v>
      </c>
      <c r="E172" s="529">
        <v>-1.4571324008468833E-2</v>
      </c>
      <c r="F172" s="434" t="s">
        <v>139</v>
      </c>
      <c r="G172" s="6"/>
      <c r="H172" s="5"/>
    </row>
    <row r="173" spans="1:12" ht="14.5" x14ac:dyDescent="0.35">
      <c r="B173" s="87" t="s">
        <v>61</v>
      </c>
      <c r="C173" s="517">
        <v>0.27567282250638714</v>
      </c>
      <c r="D173" s="517">
        <v>0.22271177686113075</v>
      </c>
      <c r="E173" s="529">
        <v>0.16270125652982925</v>
      </c>
      <c r="F173" s="434" t="s">
        <v>139</v>
      </c>
      <c r="G173" s="6"/>
      <c r="H173" s="5"/>
    </row>
    <row r="174" spans="1:12" ht="14.5" x14ac:dyDescent="0.35">
      <c r="B174" s="87" t="s">
        <v>419</v>
      </c>
      <c r="C174" s="517">
        <v>0.527666059591823</v>
      </c>
      <c r="D174" s="517">
        <v>0.58859752286789258</v>
      </c>
      <c r="E174" s="529">
        <v>0.5733065702139879</v>
      </c>
      <c r="F174" s="434" t="s">
        <v>139</v>
      </c>
      <c r="G174" s="6"/>
      <c r="H174" s="5"/>
    </row>
    <row r="175" spans="1:12" ht="14.5" x14ac:dyDescent="0.35">
      <c r="B175"/>
      <c r="C175"/>
      <c r="D175"/>
      <c r="E175"/>
      <c r="F175"/>
      <c r="G175"/>
      <c r="H175"/>
      <c r="I175"/>
    </row>
    <row r="176" spans="1:12" ht="14.5" x14ac:dyDescent="0.35">
      <c r="B176" s="26" t="s">
        <v>427</v>
      </c>
      <c r="C176" s="401"/>
      <c r="D176" s="438"/>
      <c r="E176" s="438"/>
      <c r="F176" s="438"/>
      <c r="G176" s="6"/>
      <c r="H176" s="5"/>
    </row>
    <row r="177" spans="1:12" ht="6" customHeight="1" x14ac:dyDescent="0.35">
      <c r="A177" s="20"/>
      <c r="B177" s="37"/>
      <c r="C177" s="401"/>
      <c r="D177" s="401"/>
      <c r="G177" s="6"/>
      <c r="H177" s="204"/>
      <c r="I177" s="204"/>
      <c r="J177" s="204"/>
      <c r="K177" s="24"/>
      <c r="L177" s="25"/>
    </row>
    <row r="178" spans="1:12" ht="14.5" x14ac:dyDescent="0.35">
      <c r="B178" s="108"/>
      <c r="C178" s="587">
        <v>44377</v>
      </c>
      <c r="D178" s="587">
        <v>44742</v>
      </c>
      <c r="E178" s="587">
        <v>45107</v>
      </c>
      <c r="F178" s="588">
        <v>45473</v>
      </c>
      <c r="G178" s="6"/>
      <c r="H178" s="5"/>
    </row>
    <row r="179" spans="1:12" ht="14.5" x14ac:dyDescent="0.35">
      <c r="B179" s="432" t="s">
        <v>421</v>
      </c>
      <c r="C179" s="435" t="s">
        <v>139</v>
      </c>
      <c r="D179" s="435" t="s">
        <v>139</v>
      </c>
      <c r="E179" s="515">
        <v>0.22</v>
      </c>
      <c r="F179" s="516">
        <v>0.22288926641513265</v>
      </c>
      <c r="G179" s="6"/>
      <c r="H179" s="5"/>
    </row>
    <row r="180" spans="1:12" ht="14.5" x14ac:dyDescent="0.35">
      <c r="B180" s="87" t="s">
        <v>59</v>
      </c>
      <c r="C180" s="433" t="s">
        <v>139</v>
      </c>
      <c r="D180" s="433" t="s">
        <v>139</v>
      </c>
      <c r="E180" s="529">
        <v>-1.2330260897952793E-2</v>
      </c>
      <c r="F180" s="518">
        <v>-3.238557450568183E-3</v>
      </c>
      <c r="G180" s="6"/>
      <c r="H180" s="5"/>
    </row>
    <row r="181" spans="1:12" ht="14.5" x14ac:dyDescent="0.35">
      <c r="B181" s="87" t="s">
        <v>61</v>
      </c>
      <c r="C181" s="433" t="s">
        <v>139</v>
      </c>
      <c r="D181" s="433" t="s">
        <v>139</v>
      </c>
      <c r="E181" s="517">
        <v>0.30987986254994926</v>
      </c>
      <c r="F181" s="518">
        <v>0.31699617738092756</v>
      </c>
      <c r="G181" s="6"/>
      <c r="H181" s="5"/>
    </row>
    <row r="182" spans="1:12" ht="14.5" x14ac:dyDescent="0.35">
      <c r="B182"/>
      <c r="C182"/>
      <c r="D182"/>
      <c r="E182"/>
      <c r="F182"/>
      <c r="G182"/>
      <c r="H182"/>
      <c r="I182"/>
    </row>
    <row r="183" spans="1:12" ht="14.5" x14ac:dyDescent="0.35">
      <c r="B183"/>
      <c r="C183"/>
      <c r="D183"/>
      <c r="E183"/>
      <c r="F183"/>
      <c r="G183"/>
      <c r="H183"/>
      <c r="I183"/>
    </row>
    <row r="184" spans="1:12" s="43" customFormat="1" ht="14" x14ac:dyDescent="0.3">
      <c r="A184" s="530"/>
      <c r="B184" s="44" t="s">
        <v>428</v>
      </c>
      <c r="C184" s="380"/>
      <c r="D184" s="406"/>
      <c r="E184" s="406"/>
      <c r="F184" s="406"/>
      <c r="G184" s="45"/>
      <c r="H184" s="45"/>
      <c r="I184" s="530"/>
      <c r="J184" s="530"/>
      <c r="K184" s="45"/>
      <c r="L184" s="46"/>
    </row>
    <row r="185" spans="1:12" ht="14.5" x14ac:dyDescent="0.35">
      <c r="A185" s="20"/>
      <c r="B185" s="70"/>
      <c r="C185" s="382"/>
      <c r="D185" s="382"/>
      <c r="E185" s="382"/>
      <c r="F185" s="382"/>
      <c r="G185" s="473"/>
      <c r="H185" s="127"/>
      <c r="I185" s="25"/>
      <c r="J185" s="20"/>
      <c r="K185" s="6"/>
    </row>
    <row r="186" spans="1:12" ht="14.5" x14ac:dyDescent="0.35">
      <c r="B186" s="26" t="s">
        <v>429</v>
      </c>
      <c r="C186" s="401"/>
      <c r="D186" s="438"/>
      <c r="E186" s="438"/>
      <c r="F186" s="438"/>
      <c r="G186" s="6"/>
      <c r="H186" s="5"/>
    </row>
    <row r="187" spans="1:12" ht="6" customHeight="1" x14ac:dyDescent="0.35">
      <c r="A187" s="20"/>
      <c r="B187" s="37"/>
      <c r="C187" s="401"/>
      <c r="D187" s="401"/>
      <c r="G187" s="6"/>
      <c r="H187" s="204"/>
      <c r="I187" s="204"/>
      <c r="J187" s="204"/>
      <c r="K187" s="24"/>
      <c r="L187" s="25"/>
    </row>
    <row r="188" spans="1:12" ht="14.5" x14ac:dyDescent="0.35">
      <c r="A188" s="20"/>
      <c r="B188" s="485"/>
      <c r="C188" s="79" t="s">
        <v>119</v>
      </c>
      <c r="D188" s="79" t="s">
        <v>120</v>
      </c>
      <c r="E188" s="79" t="s">
        <v>121</v>
      </c>
      <c r="F188" s="80" t="s">
        <v>122</v>
      </c>
      <c r="G188" s="204"/>
      <c r="H188" s="24"/>
      <c r="I188" s="25"/>
      <c r="J188" s="20"/>
      <c r="K188" s="6"/>
    </row>
    <row r="189" spans="1:12" ht="14.5" x14ac:dyDescent="0.35">
      <c r="A189" s="20"/>
      <c r="B189" s="645" t="s">
        <v>430</v>
      </c>
      <c r="C189" s="383"/>
      <c r="D189" s="383"/>
      <c r="E189" s="383"/>
      <c r="F189" s="384"/>
      <c r="G189"/>
      <c r="H189" s="24"/>
      <c r="I189" s="25"/>
      <c r="J189" s="20"/>
      <c r="K189" s="6"/>
    </row>
    <row r="190" spans="1:12" ht="14.5" x14ac:dyDescent="0.35">
      <c r="A190" s="20"/>
      <c r="B190" s="441" t="s">
        <v>431</v>
      </c>
      <c r="C190" s="189">
        <v>0.38500000000000001</v>
      </c>
      <c r="D190" s="189">
        <v>0.38713791218801241</v>
      </c>
      <c r="E190" s="189">
        <v>0.422106134271232</v>
      </c>
      <c r="F190" s="190">
        <v>0.49559060019712597</v>
      </c>
      <c r="G190"/>
      <c r="H190" s="24"/>
      <c r="I190" s="25"/>
      <c r="J190" s="20"/>
      <c r="K190" s="6"/>
    </row>
    <row r="191" spans="1:12" ht="14.5" x14ac:dyDescent="0.35">
      <c r="A191" s="20"/>
      <c r="B191" s="87" t="s">
        <v>432</v>
      </c>
      <c r="C191" s="189">
        <v>0.35270066072116379</v>
      </c>
      <c r="D191" s="189">
        <v>0.37165239570049191</v>
      </c>
      <c r="E191" s="189">
        <v>0.34149684493638149</v>
      </c>
      <c r="F191" s="190">
        <v>0.285443793121336</v>
      </c>
      <c r="G191" s="204"/>
      <c r="H191" s="24"/>
      <c r="I191" s="25"/>
      <c r="J191" s="20"/>
      <c r="K191" s="6"/>
    </row>
    <row r="192" spans="1:12" ht="14.5" x14ac:dyDescent="0.35">
      <c r="A192" s="20"/>
      <c r="B192" s="323" t="s">
        <v>433</v>
      </c>
      <c r="C192" s="387">
        <v>0.26378477674735562</v>
      </c>
      <c r="D192" s="387">
        <v>0.2412096921114957</v>
      </c>
      <c r="E192" s="387">
        <v>0.23639702079238648</v>
      </c>
      <c r="F192" s="388">
        <v>0.218965606681538</v>
      </c>
      <c r="G192"/>
      <c r="H192" s="24"/>
      <c r="I192" s="25"/>
      <c r="J192" s="20"/>
      <c r="K192" s="6"/>
    </row>
    <row r="193" spans="1:12" ht="14.5" x14ac:dyDescent="0.35">
      <c r="A193" s="20"/>
      <c r="B193" s="645" t="s">
        <v>434</v>
      </c>
      <c r="C193" s="385"/>
      <c r="D193" s="385"/>
      <c r="E193" s="385"/>
      <c r="F193" s="386"/>
      <c r="G193" s="646"/>
      <c r="H193" s="24"/>
      <c r="I193" s="25"/>
      <c r="J193" s="20"/>
      <c r="K193" s="6"/>
    </row>
    <row r="194" spans="1:12" ht="14.5" x14ac:dyDescent="0.35">
      <c r="A194" s="20"/>
      <c r="B194" s="441" t="s">
        <v>431</v>
      </c>
      <c r="C194" s="189">
        <v>6.3193136639464326E-2</v>
      </c>
      <c r="D194" s="189">
        <v>4.0907249898744433E-2</v>
      </c>
      <c r="E194" s="189">
        <v>3.5477139062796433E-2</v>
      </c>
      <c r="F194" s="190">
        <v>5.6902101874644999E-2</v>
      </c>
      <c r="G194" s="646"/>
      <c r="H194" s="24"/>
      <c r="I194" s="25"/>
      <c r="J194" s="20"/>
      <c r="K194" s="6"/>
    </row>
    <row r="195" spans="1:12" ht="14.5" x14ac:dyDescent="0.35">
      <c r="A195" s="20"/>
      <c r="B195" s="87" t="s">
        <v>432</v>
      </c>
      <c r="C195" s="189">
        <v>0.85174722745344211</v>
      </c>
      <c r="D195" s="189">
        <v>0.88902389631429724</v>
      </c>
      <c r="E195" s="189">
        <v>0.8652058432934927</v>
      </c>
      <c r="F195" s="190">
        <v>0.8170800984662</v>
      </c>
      <c r="G195" s="204"/>
      <c r="H195" s="24"/>
      <c r="I195" s="25"/>
      <c r="J195" s="20"/>
      <c r="K195" s="6"/>
    </row>
    <row r="196" spans="1:12" ht="14.5" x14ac:dyDescent="0.35">
      <c r="A196" s="20"/>
      <c r="B196" s="323" t="s">
        <v>433</v>
      </c>
      <c r="C196" s="387">
        <v>8.5059635907093534E-2</v>
      </c>
      <c r="D196" s="387">
        <v>7.0068853786958277E-2</v>
      </c>
      <c r="E196" s="387">
        <v>9.931701764371087E-2</v>
      </c>
      <c r="F196" s="388">
        <v>0.12601779965915499</v>
      </c>
      <c r="G196" s="6"/>
      <c r="H196" s="24"/>
      <c r="I196" s="25"/>
      <c r="J196" s="20"/>
      <c r="K196" s="6"/>
    </row>
    <row r="197" spans="1:12" ht="14.5" x14ac:dyDescent="0.35">
      <c r="A197" s="20"/>
      <c r="B197" s="647" t="s">
        <v>108</v>
      </c>
      <c r="C197" s="389"/>
      <c r="D197" s="389"/>
      <c r="E197" s="389"/>
      <c r="F197" s="390"/>
      <c r="G197" s="646"/>
      <c r="H197" s="24"/>
      <c r="I197" s="25"/>
      <c r="J197" s="20"/>
      <c r="K197" s="6"/>
    </row>
    <row r="198" spans="1:12" ht="14.5" x14ac:dyDescent="0.35">
      <c r="A198" s="20"/>
      <c r="B198" s="441" t="s">
        <v>431</v>
      </c>
      <c r="C198" s="189">
        <v>0.31282181532706826</v>
      </c>
      <c r="D198" s="189">
        <v>0.31355445885458511</v>
      </c>
      <c r="E198" s="189">
        <v>0.3392806340174761</v>
      </c>
      <c r="F198" s="190">
        <v>0.40125417379265399</v>
      </c>
      <c r="G198" s="646"/>
      <c r="H198" s="24"/>
      <c r="I198" s="25"/>
      <c r="J198" s="20"/>
      <c r="K198" s="6"/>
    </row>
    <row r="199" spans="1:12" ht="14.5" x14ac:dyDescent="0.35">
      <c r="A199" s="20"/>
      <c r="B199" s="87" t="s">
        <v>432</v>
      </c>
      <c r="C199" s="189">
        <v>0.46283682375487772</v>
      </c>
      <c r="D199" s="189">
        <v>0.48160794215539998</v>
      </c>
      <c r="E199" s="189">
        <v>0.45368827474090634</v>
      </c>
      <c r="F199" s="190">
        <v>0.39976789640850202</v>
      </c>
      <c r="G199" s="204"/>
      <c r="H199" s="24"/>
      <c r="I199" s="25"/>
      <c r="J199" s="20"/>
      <c r="K199" s="6"/>
    </row>
    <row r="200" spans="1:12" ht="14.5" x14ac:dyDescent="0.35">
      <c r="A200" s="20"/>
      <c r="B200" s="87" t="s">
        <v>433</v>
      </c>
      <c r="C200" s="189">
        <v>0.22500000000000001</v>
      </c>
      <c r="D200" s="189">
        <v>0.20499999999999999</v>
      </c>
      <c r="E200" s="189">
        <v>0.20703109124161756</v>
      </c>
      <c r="F200" s="190">
        <v>0.19897792979884399</v>
      </c>
      <c r="G200" s="6"/>
      <c r="H200" s="24"/>
      <c r="I200" s="25"/>
      <c r="J200" s="20"/>
      <c r="K200" s="6"/>
    </row>
    <row r="201" spans="1:12" ht="6" customHeight="1" x14ac:dyDescent="0.35">
      <c r="A201" s="20"/>
      <c r="B201" s="37"/>
      <c r="C201" s="401"/>
      <c r="D201" s="401"/>
      <c r="G201" s="6"/>
      <c r="H201" s="204"/>
      <c r="I201" s="204"/>
      <c r="J201" s="204"/>
      <c r="K201" s="24"/>
      <c r="L201" s="25"/>
    </row>
    <row r="202" spans="1:12" ht="14.5" x14ac:dyDescent="0.35">
      <c r="A202" s="20"/>
      <c r="B202" s="744" t="s">
        <v>435</v>
      </c>
      <c r="C202" s="744"/>
      <c r="D202" s="744"/>
      <c r="E202" s="744"/>
      <c r="F202" s="744"/>
      <c r="G202" s="204"/>
      <c r="H202" s="24"/>
      <c r="I202" s="25"/>
      <c r="J202" s="20"/>
      <c r="K202" s="6"/>
    </row>
    <row r="203" spans="1:12" ht="14.5" x14ac:dyDescent="0.35">
      <c r="A203" s="20"/>
      <c r="B203" s="70"/>
      <c r="C203" s="382"/>
      <c r="D203" s="382"/>
      <c r="E203" s="382"/>
      <c r="F203" s="382"/>
      <c r="G203" s="473"/>
      <c r="H203" s="24"/>
      <c r="I203" s="25"/>
      <c r="J203" s="20"/>
      <c r="K203" s="6"/>
    </row>
    <row r="204" spans="1:12" ht="14.5" x14ac:dyDescent="0.35">
      <c r="A204" s="20"/>
      <c r="B204" s="70"/>
      <c r="C204" s="382"/>
      <c r="D204" s="382"/>
      <c r="E204" s="382"/>
      <c r="F204" s="382"/>
      <c r="G204" s="473"/>
      <c r="H204" s="24"/>
      <c r="I204" s="25"/>
      <c r="J204" s="20"/>
      <c r="K204" s="6"/>
    </row>
    <row r="205" spans="1:12" ht="14.5" x14ac:dyDescent="0.35">
      <c r="B205" s="26" t="s">
        <v>436</v>
      </c>
      <c r="C205" s="401"/>
      <c r="D205" s="438"/>
      <c r="E205" s="438"/>
      <c r="F205" s="438"/>
      <c r="G205" s="6"/>
      <c r="H205" s="5"/>
    </row>
    <row r="206" spans="1:12" ht="6" customHeight="1" x14ac:dyDescent="0.35">
      <c r="A206" s="20"/>
      <c r="B206" s="37"/>
      <c r="C206" s="401"/>
      <c r="D206" s="401"/>
      <c r="G206" s="6"/>
      <c r="H206" s="24"/>
      <c r="I206" s="204"/>
      <c r="J206" s="204"/>
      <c r="K206" s="24"/>
      <c r="L206" s="25"/>
    </row>
    <row r="207" spans="1:12" ht="14.5" x14ac:dyDescent="0.35">
      <c r="A207" s="20"/>
      <c r="B207" s="648"/>
      <c r="C207" s="408"/>
      <c r="D207" s="79" t="s">
        <v>119</v>
      </c>
      <c r="E207" s="79" t="s">
        <v>120</v>
      </c>
      <c r="F207" s="79" t="s">
        <v>121</v>
      </c>
      <c r="G207" s="80" t="s">
        <v>122</v>
      </c>
      <c r="H207" s="24"/>
      <c r="I207" s="25"/>
      <c r="J207" s="20"/>
      <c r="K207" s="6"/>
    </row>
    <row r="208" spans="1:12" ht="14.5" x14ac:dyDescent="0.35">
      <c r="A208" s="20"/>
      <c r="B208" s="745" t="s">
        <v>134</v>
      </c>
      <c r="C208" s="475" t="s">
        <v>437</v>
      </c>
      <c r="D208" s="391">
        <v>456000</v>
      </c>
      <c r="E208" s="391">
        <v>472000</v>
      </c>
      <c r="F208" s="391">
        <v>488000</v>
      </c>
      <c r="G208" s="426">
        <v>501000</v>
      </c>
      <c r="H208" s="24"/>
      <c r="I208" s="25"/>
      <c r="J208" s="20"/>
      <c r="K208" s="6"/>
    </row>
    <row r="209" spans="1:12" ht="14.5" x14ac:dyDescent="0.35">
      <c r="A209" s="20"/>
      <c r="B209" s="746"/>
      <c r="C209" s="312" t="s">
        <v>438</v>
      </c>
      <c r="D209" s="391">
        <v>404000</v>
      </c>
      <c r="E209" s="391">
        <v>425000</v>
      </c>
      <c r="F209" s="391">
        <v>438000</v>
      </c>
      <c r="G209" s="426">
        <v>451000</v>
      </c>
      <c r="H209" s="24"/>
      <c r="I209" s="25"/>
      <c r="J209" s="20"/>
      <c r="K209" s="6"/>
    </row>
    <row r="210" spans="1:12" ht="14.5" x14ac:dyDescent="0.35">
      <c r="A210" s="20"/>
      <c r="B210" s="747"/>
      <c r="C210" s="476" t="s">
        <v>439</v>
      </c>
      <c r="D210" s="392">
        <v>52000</v>
      </c>
      <c r="E210" s="392">
        <v>47000</v>
      </c>
      <c r="F210" s="392">
        <v>50000</v>
      </c>
      <c r="G210" s="427">
        <v>50000</v>
      </c>
      <c r="H210" s="24"/>
      <c r="I210" s="25"/>
      <c r="J210" s="20"/>
      <c r="K210" s="6"/>
    </row>
    <row r="211" spans="1:12" ht="6" customHeight="1" x14ac:dyDescent="0.35">
      <c r="A211" s="20"/>
      <c r="B211" s="37"/>
      <c r="C211" s="477"/>
      <c r="D211" s="428"/>
      <c r="E211" s="429"/>
      <c r="F211" s="429"/>
      <c r="G211" s="6"/>
      <c r="H211" s="204"/>
      <c r="I211" s="204"/>
      <c r="J211" s="204"/>
      <c r="K211" s="24"/>
      <c r="L211" s="25"/>
    </row>
    <row r="212" spans="1:12" ht="14.5" x14ac:dyDescent="0.35">
      <c r="A212" s="20"/>
      <c r="B212" s="649" t="s">
        <v>440</v>
      </c>
      <c r="C212" s="478"/>
      <c r="D212" s="393"/>
      <c r="E212" s="393"/>
      <c r="F212" s="393"/>
      <c r="G212" s="430"/>
      <c r="H212" s="24"/>
      <c r="I212" s="25"/>
      <c r="J212" s="20"/>
      <c r="K212" s="6"/>
    </row>
    <row r="213" spans="1:12" ht="14.5" x14ac:dyDescent="0.35">
      <c r="A213" s="20"/>
      <c r="B213" s="746" t="s">
        <v>441</v>
      </c>
      <c r="C213" s="479" t="s">
        <v>437</v>
      </c>
      <c r="D213" s="391">
        <v>489000</v>
      </c>
      <c r="E213" s="391">
        <v>504000</v>
      </c>
      <c r="F213" s="391">
        <v>522000</v>
      </c>
      <c r="G213" s="426">
        <v>539000</v>
      </c>
      <c r="H213" s="24"/>
      <c r="I213" s="25"/>
      <c r="J213" s="20"/>
      <c r="K213" s="6"/>
    </row>
    <row r="214" spans="1:12" ht="14.5" x14ac:dyDescent="0.35">
      <c r="A214" s="20"/>
      <c r="B214" s="746"/>
      <c r="C214" s="480" t="s">
        <v>438</v>
      </c>
      <c r="D214" s="391">
        <v>417000</v>
      </c>
      <c r="E214" s="391">
        <v>439000</v>
      </c>
      <c r="F214" s="391">
        <v>452000</v>
      </c>
      <c r="G214" s="426">
        <v>466000</v>
      </c>
      <c r="H214" s="24"/>
      <c r="I214" s="25"/>
    </row>
    <row r="215" spans="1:12" ht="14.5" x14ac:dyDescent="0.35">
      <c r="A215" s="20"/>
      <c r="B215" s="749"/>
      <c r="C215" s="481" t="s">
        <v>439</v>
      </c>
      <c r="D215" s="394">
        <v>72000</v>
      </c>
      <c r="E215" s="394">
        <v>65000</v>
      </c>
      <c r="F215" s="394">
        <v>70000</v>
      </c>
      <c r="G215" s="431">
        <v>73000</v>
      </c>
      <c r="H215" s="24"/>
      <c r="I215" s="25"/>
    </row>
    <row r="216" spans="1:12" ht="14.5" x14ac:dyDescent="0.35">
      <c r="A216" s="20"/>
      <c r="B216" s="745" t="s">
        <v>442</v>
      </c>
      <c r="C216" s="479" t="s">
        <v>437</v>
      </c>
      <c r="D216" s="391">
        <v>444000</v>
      </c>
      <c r="E216" s="391">
        <v>461000</v>
      </c>
      <c r="F216" s="391">
        <v>476000</v>
      </c>
      <c r="G216" s="426">
        <v>490000</v>
      </c>
      <c r="H216" s="24"/>
      <c r="I216" s="25"/>
    </row>
    <row r="217" spans="1:12" ht="14.5" x14ac:dyDescent="0.35">
      <c r="A217" s="20"/>
      <c r="B217" s="746"/>
      <c r="C217" s="480" t="s">
        <v>438</v>
      </c>
      <c r="D217" s="391">
        <v>401000</v>
      </c>
      <c r="E217" s="391">
        <v>421000</v>
      </c>
      <c r="F217" s="391">
        <v>435000</v>
      </c>
      <c r="G217" s="426">
        <v>448000</v>
      </c>
      <c r="H217" s="24"/>
      <c r="I217" s="25"/>
    </row>
    <row r="218" spans="1:12" ht="14.5" x14ac:dyDescent="0.35">
      <c r="A218" s="20"/>
      <c r="B218" s="749"/>
      <c r="C218" s="481" t="s">
        <v>439</v>
      </c>
      <c r="D218" s="394">
        <v>43000</v>
      </c>
      <c r="E218" s="394">
        <v>40000</v>
      </c>
      <c r="F218" s="394">
        <v>41000</v>
      </c>
      <c r="G218" s="431">
        <v>42000</v>
      </c>
      <c r="H218" s="24"/>
      <c r="I218" s="25"/>
    </row>
    <row r="219" spans="1:12" ht="14.5" x14ac:dyDescent="0.35">
      <c r="A219" s="20"/>
      <c r="B219" s="745" t="s">
        <v>443</v>
      </c>
      <c r="C219" s="475" t="s">
        <v>437</v>
      </c>
      <c r="D219" s="391">
        <v>350000</v>
      </c>
      <c r="E219" s="391">
        <v>352000</v>
      </c>
      <c r="F219" s="391">
        <v>357000</v>
      </c>
      <c r="G219" s="426">
        <v>354000</v>
      </c>
      <c r="H219" s="24"/>
      <c r="I219" s="25"/>
    </row>
    <row r="220" spans="1:12" s="51" customFormat="1" ht="14" x14ac:dyDescent="0.3">
      <c r="A220" s="8"/>
      <c r="B220" s="746"/>
      <c r="C220" s="312" t="s">
        <v>438</v>
      </c>
      <c r="D220" s="391">
        <v>317000</v>
      </c>
      <c r="E220" s="391">
        <v>325000</v>
      </c>
      <c r="F220" s="391">
        <v>333000</v>
      </c>
      <c r="G220" s="426">
        <v>341000</v>
      </c>
      <c r="H220" s="52"/>
      <c r="I220" s="8"/>
      <c r="J220" s="8"/>
      <c r="K220" s="52"/>
      <c r="L220" s="53"/>
    </row>
    <row r="221" spans="1:12" ht="14.5" x14ac:dyDescent="0.35">
      <c r="A221" s="20"/>
      <c r="B221" s="747"/>
      <c r="C221" s="476" t="s">
        <v>439</v>
      </c>
      <c r="D221" s="392">
        <v>33000</v>
      </c>
      <c r="E221" s="392">
        <v>27000</v>
      </c>
      <c r="F221" s="392">
        <v>24000</v>
      </c>
      <c r="G221" s="427">
        <v>13000</v>
      </c>
      <c r="H221" s="24"/>
      <c r="I221" s="25"/>
    </row>
    <row r="222" spans="1:12" ht="6" customHeight="1" x14ac:dyDescent="0.35">
      <c r="A222" s="20"/>
      <c r="B222" s="37"/>
      <c r="C222" s="477"/>
      <c r="D222" s="428"/>
      <c r="E222" s="429"/>
      <c r="F222" s="429"/>
      <c r="G222" s="6"/>
      <c r="H222" s="204"/>
      <c r="I222" s="204"/>
      <c r="J222" s="204"/>
      <c r="K222" s="24"/>
      <c r="L222" s="25"/>
    </row>
    <row r="223" spans="1:12" ht="14.5" x14ac:dyDescent="0.35">
      <c r="A223" s="20"/>
      <c r="B223" s="649" t="s">
        <v>444</v>
      </c>
      <c r="C223" s="478"/>
      <c r="D223" s="393"/>
      <c r="E223" s="393"/>
      <c r="F223" s="393"/>
      <c r="G223" s="430"/>
      <c r="H223" s="24"/>
      <c r="I223" s="25"/>
    </row>
    <row r="224" spans="1:12" ht="14.5" x14ac:dyDescent="0.35">
      <c r="A224" s="20"/>
      <c r="B224" s="746" t="s">
        <v>445</v>
      </c>
      <c r="C224" s="479" t="s">
        <v>437</v>
      </c>
      <c r="D224" s="391">
        <v>495000</v>
      </c>
      <c r="E224" s="391">
        <v>517000</v>
      </c>
      <c r="F224" s="391">
        <v>535000</v>
      </c>
      <c r="G224" s="426">
        <v>550000</v>
      </c>
      <c r="H224" s="24"/>
      <c r="I224" s="25"/>
    </row>
    <row r="225" spans="1:12" ht="14.5" x14ac:dyDescent="0.35">
      <c r="A225" s="20"/>
      <c r="B225" s="746"/>
      <c r="C225" s="480" t="s">
        <v>438</v>
      </c>
      <c r="D225" s="391">
        <v>435000</v>
      </c>
      <c r="E225" s="391">
        <v>458000</v>
      </c>
      <c r="F225" s="391">
        <v>472000</v>
      </c>
      <c r="G225" s="426">
        <v>485000</v>
      </c>
      <c r="H225" s="24"/>
      <c r="I225" s="25"/>
    </row>
    <row r="226" spans="1:12" s="51" customFormat="1" ht="14" x14ac:dyDescent="0.3">
      <c r="A226" s="8"/>
      <c r="B226" s="748"/>
      <c r="C226" s="481" t="s">
        <v>439</v>
      </c>
      <c r="D226" s="394">
        <v>60000</v>
      </c>
      <c r="E226" s="394">
        <v>59000</v>
      </c>
      <c r="F226" s="394">
        <v>63000</v>
      </c>
      <c r="G226" s="431">
        <v>65000</v>
      </c>
      <c r="H226" s="52"/>
      <c r="I226" s="8"/>
      <c r="J226" s="8"/>
      <c r="K226" s="52"/>
      <c r="L226" s="53"/>
    </row>
    <row r="227" spans="1:12" ht="14.5" x14ac:dyDescent="0.35">
      <c r="A227" s="20"/>
      <c r="B227" s="745" t="s">
        <v>330</v>
      </c>
      <c r="C227" s="479" t="s">
        <v>437</v>
      </c>
      <c r="D227" s="391">
        <v>373000</v>
      </c>
      <c r="E227" s="391">
        <v>380000</v>
      </c>
      <c r="F227" s="391">
        <v>393000</v>
      </c>
      <c r="G227" s="426">
        <v>402000</v>
      </c>
      <c r="H227" s="24"/>
      <c r="I227" s="25"/>
    </row>
    <row r="228" spans="1:12" ht="14.5" x14ac:dyDescent="0.35">
      <c r="A228" s="20"/>
      <c r="B228" s="746"/>
      <c r="C228" s="480" t="s">
        <v>438</v>
      </c>
      <c r="D228" s="391">
        <v>337000</v>
      </c>
      <c r="E228" s="391">
        <v>352000</v>
      </c>
      <c r="F228" s="391">
        <v>363000</v>
      </c>
      <c r="G228" s="426">
        <v>373000</v>
      </c>
      <c r="H228" s="24"/>
      <c r="I228" s="25"/>
    </row>
    <row r="229" spans="1:12" ht="14.5" x14ac:dyDescent="0.35">
      <c r="A229" s="20"/>
      <c r="B229" s="748"/>
      <c r="C229" s="481" t="s">
        <v>439</v>
      </c>
      <c r="D229" s="394">
        <v>36000</v>
      </c>
      <c r="E229" s="394">
        <v>28000</v>
      </c>
      <c r="F229" s="394">
        <v>30000</v>
      </c>
      <c r="G229" s="431">
        <v>29000</v>
      </c>
      <c r="H229" s="24"/>
      <c r="I229" s="25"/>
    </row>
    <row r="230" spans="1:12" ht="14.5" x14ac:dyDescent="0.35">
      <c r="A230" s="20"/>
      <c r="B230" s="745" t="s">
        <v>446</v>
      </c>
      <c r="C230" s="479" t="s">
        <v>437</v>
      </c>
      <c r="D230" s="391">
        <v>316000</v>
      </c>
      <c r="E230" s="391">
        <v>321000</v>
      </c>
      <c r="F230" s="391">
        <v>324000</v>
      </c>
      <c r="G230" s="426">
        <v>313000</v>
      </c>
      <c r="H230" s="24"/>
      <c r="I230" s="25"/>
    </row>
    <row r="231" spans="1:12" ht="14.5" x14ac:dyDescent="0.35">
      <c r="A231" s="20"/>
      <c r="B231" s="746"/>
      <c r="C231" s="480" t="s">
        <v>438</v>
      </c>
      <c r="D231" s="391">
        <v>266000</v>
      </c>
      <c r="E231" s="391">
        <v>274000</v>
      </c>
      <c r="F231" s="391">
        <v>291000</v>
      </c>
      <c r="G231" s="426">
        <v>307000</v>
      </c>
      <c r="H231" s="24"/>
      <c r="I231" s="25"/>
    </row>
    <row r="232" spans="1:12" ht="14.5" x14ac:dyDescent="0.35">
      <c r="A232" s="20"/>
      <c r="B232" s="749"/>
      <c r="C232" s="481" t="s">
        <v>439</v>
      </c>
      <c r="D232" s="394">
        <v>50000</v>
      </c>
      <c r="E232" s="394">
        <v>47000</v>
      </c>
      <c r="F232" s="394">
        <v>33000</v>
      </c>
      <c r="G232" s="431">
        <v>6000</v>
      </c>
      <c r="H232" s="24"/>
      <c r="I232" s="25"/>
    </row>
    <row r="233" spans="1:12" ht="6" customHeight="1" x14ac:dyDescent="0.35">
      <c r="A233" s="20"/>
      <c r="B233" s="37"/>
      <c r="C233" s="401"/>
      <c r="D233" s="401"/>
      <c r="G233" s="6"/>
      <c r="H233" s="204"/>
      <c r="I233" s="204"/>
      <c r="J233" s="204"/>
      <c r="K233" s="24"/>
      <c r="L233" s="25"/>
    </row>
    <row r="234" spans="1:12" ht="25.15" customHeight="1" x14ac:dyDescent="0.35">
      <c r="A234" s="20"/>
      <c r="B234" s="744" t="s">
        <v>447</v>
      </c>
      <c r="C234" s="744"/>
      <c r="D234" s="744"/>
      <c r="E234" s="744"/>
      <c r="F234" s="744"/>
      <c r="G234" s="204"/>
      <c r="H234" s="24"/>
      <c r="I234" s="25"/>
      <c r="J234" s="20"/>
      <c r="K234" s="6"/>
    </row>
    <row r="235" spans="1:12" ht="14.5" x14ac:dyDescent="0.35">
      <c r="A235" s="20"/>
      <c r="B235"/>
      <c r="C235" s="407"/>
      <c r="D235" s="407"/>
      <c r="E235" s="407"/>
      <c r="F235" s="407"/>
      <c r="G235"/>
      <c r="H235" s="24"/>
      <c r="I235" s="25"/>
    </row>
    <row r="236" spans="1:12" ht="14.5" x14ac:dyDescent="0.35">
      <c r="A236" s="20"/>
      <c r="B236"/>
      <c r="C236" s="407"/>
      <c r="D236" s="407"/>
      <c r="E236" s="407"/>
      <c r="F236" s="407"/>
      <c r="G236"/>
      <c r="H236" s="24"/>
      <c r="I236" s="25"/>
    </row>
    <row r="237" spans="1:12" ht="14.5" x14ac:dyDescent="0.35">
      <c r="B237" s="26" t="s">
        <v>448</v>
      </c>
      <c r="C237" s="401"/>
      <c r="D237" s="438"/>
      <c r="E237" s="438"/>
      <c r="F237" s="438"/>
      <c r="G237" s="6"/>
      <c r="H237" s="5"/>
    </row>
    <row r="238" spans="1:12" ht="6" customHeight="1" x14ac:dyDescent="0.35">
      <c r="A238" s="20"/>
      <c r="B238" s="37"/>
      <c r="C238" s="401"/>
      <c r="D238" s="401"/>
      <c r="G238" s="6"/>
      <c r="H238" s="204"/>
      <c r="I238" s="204"/>
      <c r="J238" s="204"/>
      <c r="K238" s="24"/>
      <c r="L238" s="25"/>
    </row>
    <row r="239" spans="1:12" ht="14.5" x14ac:dyDescent="0.35">
      <c r="A239" s="20"/>
      <c r="B239" s="86"/>
      <c r="C239" s="79" t="s">
        <v>119</v>
      </c>
      <c r="D239" s="79" t="s">
        <v>120</v>
      </c>
      <c r="E239" s="79" t="s">
        <v>121</v>
      </c>
      <c r="F239" s="80" t="s">
        <v>122</v>
      </c>
      <c r="G239" s="646"/>
      <c r="H239" s="24"/>
      <c r="I239" s="25"/>
      <c r="J239" s="20"/>
      <c r="K239" s="6"/>
    </row>
    <row r="240" spans="1:12" ht="14.5" x14ac:dyDescent="0.35">
      <c r="A240" s="20"/>
      <c r="B240" s="650" t="s">
        <v>449</v>
      </c>
      <c r="C240" s="395">
        <v>33558.778271000003</v>
      </c>
      <c r="D240" s="395">
        <v>35003.642875999998</v>
      </c>
      <c r="E240" s="395">
        <v>37541.073807000001</v>
      </c>
      <c r="F240" s="396">
        <v>42185.241455000003</v>
      </c>
      <c r="G240" s="651"/>
      <c r="H240" s="24"/>
      <c r="I240" s="25"/>
      <c r="J240" s="20"/>
      <c r="K240" s="6"/>
    </row>
    <row r="241" spans="1:12" ht="14.5" x14ac:dyDescent="0.35">
      <c r="A241" s="20"/>
      <c r="B241" s="87" t="s">
        <v>450</v>
      </c>
      <c r="C241" s="397">
        <v>97527</v>
      </c>
      <c r="D241" s="397">
        <v>100010</v>
      </c>
      <c r="E241" s="397">
        <v>102470</v>
      </c>
      <c r="F241" s="398">
        <v>107548</v>
      </c>
      <c r="G241" s="651"/>
      <c r="H241" s="24"/>
      <c r="I241" s="25"/>
      <c r="J241" s="20"/>
      <c r="K241" s="6"/>
    </row>
    <row r="242" spans="1:12" ht="14.5" x14ac:dyDescent="0.35">
      <c r="A242" s="20"/>
      <c r="B242" s="87" t="s">
        <v>451</v>
      </c>
      <c r="C242" s="395">
        <v>344097.30916566693</v>
      </c>
      <c r="D242" s="395">
        <v>350001.4286171383</v>
      </c>
      <c r="E242" s="395">
        <v>366361.60639211477</v>
      </c>
      <c r="F242" s="396">
        <v>392245.70847435563</v>
      </c>
      <c r="G242" s="651"/>
      <c r="H242" s="24"/>
      <c r="I242" s="25"/>
      <c r="J242" s="20"/>
      <c r="K242" s="6"/>
    </row>
    <row r="243" spans="1:12" ht="6" customHeight="1" x14ac:dyDescent="0.35">
      <c r="A243" s="20"/>
      <c r="B243" s="37"/>
      <c r="C243" s="401"/>
      <c r="D243" s="401"/>
      <c r="G243" s="6"/>
      <c r="H243" s="204"/>
      <c r="I243" s="204"/>
      <c r="J243" s="204"/>
      <c r="K243" s="24"/>
      <c r="L243" s="25"/>
    </row>
    <row r="244" spans="1:12" ht="14.5" x14ac:dyDescent="0.35">
      <c r="A244" s="20"/>
      <c r="B244" s="744" t="s">
        <v>452</v>
      </c>
      <c r="C244" s="744"/>
      <c r="D244" s="744"/>
      <c r="E244" s="744"/>
      <c r="F244" s="744"/>
      <c r="G244" s="204"/>
      <c r="H244" s="24"/>
      <c r="I244" s="25"/>
      <c r="J244" s="20"/>
      <c r="K244" s="6"/>
    </row>
    <row r="245" spans="1:12" ht="14.5" x14ac:dyDescent="0.35">
      <c r="A245" s="20"/>
      <c r="B245"/>
      <c r="C245" s="407"/>
      <c r="D245" s="407"/>
      <c r="E245" s="407"/>
      <c r="F245" s="407"/>
      <c r="G245"/>
      <c r="H245" s="24"/>
      <c r="I245" s="25"/>
    </row>
    <row r="246" spans="1:12" ht="14.5" x14ac:dyDescent="0.35">
      <c r="A246" s="20"/>
      <c r="B246"/>
      <c r="C246" s="407"/>
      <c r="D246" s="407"/>
      <c r="E246" s="407"/>
      <c r="F246" s="407"/>
      <c r="G246"/>
      <c r="H246" s="24"/>
      <c r="I246" s="25"/>
    </row>
    <row r="247" spans="1:12" ht="0" hidden="1" customHeight="1" x14ac:dyDescent="0.35">
      <c r="G247" s="6"/>
      <c r="H247" s="6"/>
    </row>
    <row r="248" spans="1:12" ht="0" hidden="1" customHeight="1" x14ac:dyDescent="0.35">
      <c r="G248" s="6"/>
      <c r="H248" s="6"/>
    </row>
    <row r="249" spans="1:12" ht="0" hidden="1" customHeight="1" x14ac:dyDescent="0.35">
      <c r="G249" s="6"/>
      <c r="H249" s="6"/>
    </row>
  </sheetData>
  <mergeCells count="19">
    <mergeCell ref="B14:G14"/>
    <mergeCell ref="B124:H124"/>
    <mergeCell ref="B125:H125"/>
    <mergeCell ref="B63:F63"/>
    <mergeCell ref="G72:H72"/>
    <mergeCell ref="B64:F64"/>
    <mergeCell ref="B65:F65"/>
    <mergeCell ref="B66:F66"/>
    <mergeCell ref="B67:F67"/>
    <mergeCell ref="B234:F234"/>
    <mergeCell ref="B202:F202"/>
    <mergeCell ref="B244:F244"/>
    <mergeCell ref="B219:B221"/>
    <mergeCell ref="B224:B226"/>
    <mergeCell ref="B227:B229"/>
    <mergeCell ref="B208:B210"/>
    <mergeCell ref="B213:B215"/>
    <mergeCell ref="B216:B218"/>
    <mergeCell ref="B230:B232"/>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4AE66-FC76-4D3E-9D69-0AC4D2C10B5A}">
  <sheetPr>
    <tabColor theme="6" tint="-0.499984740745262"/>
  </sheetPr>
  <dimension ref="B1:B2"/>
  <sheetViews>
    <sheetView showGridLines="0" workbookViewId="0">
      <selection activeCell="B2" sqref="B2"/>
    </sheetView>
  </sheetViews>
  <sheetFormatPr defaultColWidth="8.81640625" defaultRowHeight="14.5" x14ac:dyDescent="0.35"/>
  <cols>
    <col min="1" max="1" width="2.1796875" style="126" customWidth="1"/>
    <col min="2" max="16384" width="8.81640625" style="126"/>
  </cols>
  <sheetData>
    <row r="1" spans="2:2" ht="9.65" customHeight="1" x14ac:dyDescent="0.35"/>
    <row r="2" spans="2:2" x14ac:dyDescent="0.35">
      <c r="B2" s="632" t="s">
        <v>453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FB6E690B02BB469BB4774EE2CA3C7E" ma:contentTypeVersion="12" ma:contentTypeDescription="Create a new document." ma:contentTypeScope="" ma:versionID="9a2536eee97eac76b5daf02058314b44">
  <xsd:schema xmlns:xsd="http://www.w3.org/2001/XMLSchema" xmlns:xs="http://www.w3.org/2001/XMLSchema" xmlns:p="http://schemas.microsoft.com/office/2006/metadata/properties" xmlns:ns2="21ef028c-3486-419c-bc7e-21c7ce79c533" xmlns:ns3="2260a9d7-6ddb-4895-a266-ff3d514ba5a8" targetNamespace="http://schemas.microsoft.com/office/2006/metadata/properties" ma:root="true" ma:fieldsID="fa03a2fdd82343f2a04fb146130b523a" ns2:_="" ns3:_="">
    <xsd:import namespace="21ef028c-3486-419c-bc7e-21c7ce79c533"/>
    <xsd:import namespace="2260a9d7-6ddb-4895-a266-ff3d514ba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ef028c-3486-419c-bc7e-21c7ce79c5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60a9d7-6ddb-4895-a266-ff3d514ba5a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c617628-8451-47a6-8b9b-9d06bbd9427e}" ma:internalName="TaxCatchAll" ma:showField="CatchAllData" ma:web="2260a9d7-6ddb-4895-a266-ff3d514ba5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260a9d7-6ddb-4895-a266-ff3d514ba5a8" xsi:nil="true"/>
    <lcf76f155ced4ddcb4097134ff3c332f xmlns="21ef028c-3486-419c-bc7e-21c7ce79c5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BF32A1-AC1C-46B9-9D0D-D8C0170D2D8E}">
  <ds:schemaRefs>
    <ds:schemaRef ds:uri="http://schemas.microsoft.com/sharepoint/v3/contenttype/forms"/>
  </ds:schemaRefs>
</ds:datastoreItem>
</file>

<file path=customXml/itemProps2.xml><?xml version="1.0" encoding="utf-8"?>
<ds:datastoreItem xmlns:ds="http://schemas.openxmlformats.org/officeDocument/2006/customXml" ds:itemID="{4C49A8C7-D2CF-4427-AB05-11DAB6A6D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ef028c-3486-419c-bc7e-21c7ce79c533"/>
    <ds:schemaRef ds:uri="2260a9d7-6ddb-4895-a266-ff3d514ba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7CB080-4617-43EA-8825-69BED93BC294}">
  <ds:schemaRefs>
    <ds:schemaRef ds:uri="http://schemas.microsoft.com/office/2006/metadata/properties"/>
    <ds:schemaRef ds:uri="http://purl.org/dc/dcmitype/"/>
    <ds:schemaRef ds:uri="http://schemas.microsoft.com/office/2006/documentManagement/types"/>
    <ds:schemaRef ds:uri="http://purl.org/dc/elements/1.1/"/>
    <ds:schemaRef ds:uri="21ef028c-3486-419c-bc7e-21c7ce79c533"/>
    <ds:schemaRef ds:uri="http://schemas.microsoft.com/office/infopath/2007/PartnerControls"/>
    <ds:schemaRef ds:uri="http://purl.org/dc/terms/"/>
    <ds:schemaRef ds:uri="http://schemas.openxmlformats.org/package/2006/metadata/core-properties"/>
    <ds:schemaRef ds:uri="2260a9d7-6ddb-4895-a266-ff3d514ba5a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Overview</vt:lpstr>
      <vt:lpstr>Index</vt:lpstr>
      <vt:lpstr>1. Residential care (RC)</vt:lpstr>
      <vt:lpstr>1.1 RC landscape</vt:lpstr>
      <vt:lpstr>1.2 RC capital investment</vt:lpstr>
      <vt:lpstr>1.3 RC results (sector)</vt:lpstr>
      <vt:lpstr>1.4 RC results (provider type)</vt:lpstr>
      <vt:lpstr>1.5 RC and AP balance sheet</vt:lpstr>
      <vt:lpstr>2. Home care (HC)</vt:lpstr>
      <vt:lpstr>2.1 HC landscape</vt:lpstr>
      <vt:lpstr>2.2 HC results (sector)</vt:lpstr>
      <vt:lpstr>2.3 HC results (provider type)</vt:lpstr>
      <vt:lpstr>3. CHSP</vt:lpstr>
      <vt:lpstr>3.1 CHSP landscape</vt:lpstr>
      <vt:lpstr>3.2 CHSP results</vt:lpstr>
      <vt:lpstr>4. Future trends</vt:lpstr>
      <vt:lpstr>4.1 Population drivers</vt:lpstr>
      <vt:lpstr>4.2 Projections</vt:lpstr>
      <vt:lpstr>_msoanchor_1</vt:lpstr>
      <vt:lpstr>'1.1 RC landscape'!_Ref160716931</vt:lpstr>
      <vt:lpstr>'1.2 RC capital investment'!_Ref160716931</vt:lpstr>
      <vt:lpstr>'1.3 RC results (sector)'!_Ref160716931</vt:lpstr>
      <vt:lpstr>'1.4 RC results (provider type)'!_Ref160716931</vt:lpstr>
      <vt:lpstr>'2.1 HC landscape'!_Ref160716931</vt:lpstr>
      <vt:lpstr>'3.1 CHSP landscape'!_Ref160716931</vt:lpstr>
      <vt:lpstr>'3.2 CHSP results'!_Ref160716931</vt:lpstr>
      <vt:lpstr>'4.1 Population drivers'!_Ref160716931</vt:lpstr>
      <vt:lpstr>'4.2 Projections'!_Ref160716931</vt:lpstr>
      <vt:lpstr>'2.1 HC landscape'!_Ref160717762</vt:lpstr>
      <vt:lpstr>'2.2 HC results (sector)'!_Ref160721087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Report on the Australian Aged Care Sector</dc:title>
  <dc:subject>Aged Care</dc:subject>
  <dc:creator>Australian Government Department of Health, Disability and Ageing</dc:creator>
  <cp:keywords>Aged Care</cp:keywords>
  <dc:description/>
  <cp:revision/>
  <dcterms:created xsi:type="dcterms:W3CDTF">2024-06-13T22:42:45Z</dcterms:created>
  <dcterms:modified xsi:type="dcterms:W3CDTF">2025-07-29T05:51:05Z</dcterms:modified>
  <cp:category/>
  <cp:contentStatus/>
</cp:coreProperties>
</file>