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mc:AlternateContent xmlns:mc="http://schemas.openxmlformats.org/markup-compatibility/2006">
    <mc:Choice Requires="x15">
      <x15ac:absPath xmlns:x15ac="http://schemas.microsoft.com/office/spreadsheetml/2010/11/ac" url="https://healthgov-my.sharepoint.com/personal/axell_gross_health_gov_au/Documents/Documents/Reforms Publication/"/>
    </mc:Choice>
  </mc:AlternateContent>
  <xr:revisionPtr revIDLastSave="6" documentId="13_ncr:1_{C5CD9D28-0CC0-4024-9791-D799E2502494}" xr6:coauthVersionLast="47" xr6:coauthVersionMax="47" xr10:uidLastSave="{673152DB-2843-44A5-BF4A-8F51555D83FA}"/>
  <bookViews>
    <workbookView xWindow="13890" yWindow="-16320" windowWidth="29040" windowHeight="15840" tabRatio="842" activeTab="2" xr2:uid="{00000000-000D-0000-FFFF-FFFF00000000}"/>
  </bookViews>
  <sheets>
    <sheet name="Cover " sheetId="10" r:id="rId1"/>
    <sheet name="Data Definitions" sheetId="38" r:id="rId2"/>
    <sheet name="Notes" sheetId="26" r:id="rId3"/>
    <sheet name="1 Psych Care Exempt by Age" sheetId="12" r:id="rId4"/>
    <sheet name="2 Psych Care Exempt Benefits" sheetId="20" r:id="rId5"/>
    <sheet name="3 Psych Care Exempt Transfers" sheetId="21" r:id="rId6"/>
    <sheet name="4 HT by Product Tier" sheetId="13" r:id="rId7"/>
    <sheet name="5 HT by Excess" sheetId="22" r:id="rId8"/>
    <sheet name="6 ABD by Discount %" sheetId="14" r:id="rId9"/>
    <sheet name="7 ABD by Age" sheetId="23" r:id="rId10"/>
    <sheet name="8 Travel &amp; Accom" sheetId="15" r:id="rId11"/>
  </sheets>
  <externalReferences>
    <externalReference r:id="rId12"/>
  </externalReferences>
  <definedNames>
    <definedName name="_AMO_UniqueIdentifier" hidden="1">"'79969823-ec16-4dd7-b963-30b49b74fd86'"</definedName>
    <definedName name="_Toc171872621" localSheetId="1">'Data Definitions'!#REF!</definedName>
    <definedName name="a" localSheetId="0" hidden="1">{"'Table 7'!$B$4:$H$28"}</definedName>
    <definedName name="a" localSheetId="1" hidden="1">{"'Table 7'!$B$4:$H$28"}</definedName>
    <definedName name="a" localSheetId="2" hidden="1">{"'Table 7'!$B$4:$H$28"}</definedName>
    <definedName name="a" hidden="1">{"'Table 7'!$B$4:$H$28"}</definedName>
    <definedName name="AA" localSheetId="0" hidden="1">{"'Table 7'!$B$4:$H$28"}</definedName>
    <definedName name="AA" localSheetId="1" hidden="1">{"'Table 7'!$B$4:$H$28"}</definedName>
    <definedName name="AA" localSheetId="2" hidden="1">{"'Table 7'!$B$4:$H$28"}</definedName>
    <definedName name="AA" hidden="1">{"'Table 7'!$B$4:$H$28"}</definedName>
    <definedName name="AverageAgeAll" localSheetId="0" hidden="1">{"'Table 7'!$B$4:$H$28"}</definedName>
    <definedName name="AverageAgeAll" localSheetId="1" hidden="1">{"'Table 7'!$B$4:$H$28"}</definedName>
    <definedName name="AverageAgeAll" localSheetId="2" hidden="1">{"'Table 7'!$B$4:$H$28"}</definedName>
    <definedName name="AverageAgeAll" hidden="1">{"'Table 7'!$B$4:$H$28"}</definedName>
    <definedName name="AverageAgeAllNew" localSheetId="0" hidden="1">{"'Table 7'!$B$4:$H$28"}</definedName>
    <definedName name="AverageAgeAllNew" localSheetId="1" hidden="1">{"'Table 7'!$B$4:$H$28"}</definedName>
    <definedName name="AverageAgeAllNew" localSheetId="2" hidden="1">{"'Table 7'!$B$4:$H$28"}</definedName>
    <definedName name="AverageAgeAllNew" hidden="1">{"'Table 7'!$B$4:$H$28"}</definedName>
    <definedName name="DB_data">#REF!</definedName>
    <definedName name="DocName" localSheetId="1">'Data Definitions'!#REF!</definedName>
    <definedName name="HTML_CodePage" hidden="1">1252</definedName>
    <definedName name="HTML_Control" localSheetId="0" hidden="1">{"'Table 7'!$B$4:$H$28"}</definedName>
    <definedName name="HTML_Control" localSheetId="1" hidden="1">{"'Table 7'!$B$4:$H$28"}</definedName>
    <definedName name="HTML_Control" localSheetId="2" hidden="1">{"'Table 7'!$B$4:$H$28"}</definedName>
    <definedName name="HTML_Control" hidden="1">{"'Table 7'!$B$4:$H$28"}</definedName>
    <definedName name="HTML_ControlNew" localSheetId="0" hidden="1">{"'Table 7'!$B$4:$H$28"}</definedName>
    <definedName name="HTML_ControlNew" localSheetId="1" hidden="1">{"'Table 7'!$B$4:$H$28"}</definedName>
    <definedName name="HTML_ControlNew" localSheetId="2" hidden="1">{"'Table 7'!$B$4:$H$28"}</definedName>
    <definedName name="HTML_ControlNew" hidden="1">{"'Table 7'!$B$4:$H$28"}</definedName>
    <definedName name="HTML_Description" hidden="1">""</definedName>
    <definedName name="HTML_Email" hidden="1">""</definedName>
    <definedName name="HTML_Header" hidden="1">"Table 7"</definedName>
    <definedName name="HTML_LastUpdate" hidden="1">"10/8/00"</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1</definedName>
    <definedName name="HTML_PathFileMac" hidden="1">"Dru's Disk:Desktop Folder:site folder 1 Aug 2000:PHIAC:phiac:stats:AgeBySex.html"</definedName>
    <definedName name="HTML_Title" hidden="1">""</definedName>
    <definedName name="List_Entities">OFFSET(#REF!,0,0,COUNTA(#REF!)-2,1)</definedName>
    <definedName name="_xlnm.Print_Area" localSheetId="0">'Cover '!$A$1:$K$18</definedName>
    <definedName name="_xlnm.Print_Area" localSheetId="1">'Data Definitions'!$A$1:$L$71</definedName>
    <definedName name="_xlnm.Print_Area" localSheetId="2">Notes!$A$1:$A$16</definedName>
    <definedName name="_xlnm.Print_Titles" localSheetId="0">'Cover '!$1:$1</definedName>
    <definedName name="_xlnm.Print_Titles" localSheetId="1">'Data Definitions'!$1:$8</definedName>
    <definedName name="tblValidation_Summary" localSheetId="4">#REF!</definedName>
    <definedName name="tblValidation_Summary" localSheetId="5">#REF!</definedName>
    <definedName name="tblValidation_Summary" localSheetId="7">#REF!</definedName>
    <definedName name="tblValidation_Summary" localSheetId="9">#REF!</definedName>
    <definedName name="tblValidation_Summary" localSheetId="1">#REF!</definedName>
    <definedName name="tblValidation_Summary">#REF!</definedName>
    <definedName name="Tren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12" i="22" l="1"/>
  <c r="AK13" i="22"/>
  <c r="AK14" i="22"/>
  <c r="AK15" i="22"/>
  <c r="AK16" i="22"/>
  <c r="AK17" i="22"/>
  <c r="AK18" i="22"/>
  <c r="AK19" i="22"/>
  <c r="AK20" i="22"/>
  <c r="AK21" i="22"/>
  <c r="AK11" i="22"/>
  <c r="Q21" i="22"/>
  <c r="Q18" i="22"/>
  <c r="Q19" i="22"/>
  <c r="U65" i="15"/>
  <c r="T65" i="15"/>
  <c r="U64" i="15"/>
  <c r="T64" i="15"/>
  <c r="U63" i="15"/>
  <c r="T63" i="15"/>
  <c r="U62" i="15"/>
  <c r="T62" i="15"/>
  <c r="U61" i="15"/>
  <c r="T61" i="15"/>
  <c r="U60" i="15"/>
  <c r="T60" i="15"/>
  <c r="U59" i="15"/>
  <c r="T59" i="15"/>
  <c r="U58" i="15"/>
  <c r="T58" i="15"/>
  <c r="U57" i="15"/>
  <c r="T57" i="15"/>
  <c r="U56" i="15"/>
  <c r="T56" i="15"/>
  <c r="U55" i="15"/>
  <c r="T55" i="15"/>
  <c r="U43" i="15"/>
  <c r="T43" i="15"/>
  <c r="U42" i="15"/>
  <c r="T42" i="15"/>
  <c r="U41" i="15"/>
  <c r="T41" i="15"/>
  <c r="U40" i="15"/>
  <c r="T40" i="15"/>
  <c r="U39" i="15"/>
  <c r="T39" i="15"/>
  <c r="U38" i="15"/>
  <c r="T38" i="15"/>
  <c r="U37" i="15"/>
  <c r="T37" i="15"/>
  <c r="U36" i="15"/>
  <c r="T36" i="15"/>
  <c r="U35" i="15"/>
  <c r="T35" i="15"/>
  <c r="U34" i="15"/>
  <c r="T34" i="15"/>
  <c r="U33" i="15"/>
  <c r="T33" i="15"/>
  <c r="X21" i="22"/>
  <c r="W21" i="22"/>
  <c r="U21" i="22"/>
  <c r="T21" i="22"/>
  <c r="P21" i="22"/>
  <c r="O21" i="22"/>
  <c r="N21" i="22"/>
  <c r="K21" i="22"/>
  <c r="J21" i="22"/>
  <c r="I21" i="22"/>
  <c r="H21" i="22"/>
  <c r="F21" i="22"/>
  <c r="E21" i="22"/>
  <c r="C21" i="22"/>
  <c r="B21" i="22"/>
  <c r="X20" i="22"/>
  <c r="W20" i="22"/>
  <c r="U20" i="22"/>
  <c r="T20" i="22"/>
  <c r="Q20" i="22"/>
  <c r="P20" i="22"/>
  <c r="O20" i="22"/>
  <c r="N20" i="22"/>
  <c r="L20" i="22"/>
  <c r="K20" i="22"/>
  <c r="J20" i="22"/>
  <c r="I20" i="22"/>
  <c r="H20" i="22"/>
  <c r="F20" i="22"/>
  <c r="E20" i="22"/>
  <c r="C20" i="22"/>
  <c r="B20" i="22"/>
  <c r="X19" i="22"/>
  <c r="W19" i="22"/>
  <c r="U19" i="22"/>
  <c r="T19" i="22"/>
  <c r="R19" i="22"/>
  <c r="P19" i="22"/>
  <c r="O19" i="22"/>
  <c r="N19" i="22"/>
  <c r="L19" i="22"/>
  <c r="K19" i="22"/>
  <c r="J19" i="22"/>
  <c r="I19" i="22"/>
  <c r="H19" i="22"/>
  <c r="F19" i="22"/>
  <c r="E19" i="22"/>
  <c r="C19" i="22"/>
  <c r="B19" i="22"/>
  <c r="A19" i="22"/>
  <c r="A20" i="22" s="1"/>
  <c r="A21" i="22" s="1"/>
  <c r="X18" i="22"/>
  <c r="W18" i="22"/>
  <c r="U18" i="22"/>
  <c r="T18" i="22"/>
  <c r="R18" i="22"/>
  <c r="P18" i="22"/>
  <c r="O18" i="22"/>
  <c r="N18" i="22"/>
  <c r="L18" i="22"/>
  <c r="K18" i="22"/>
  <c r="J18" i="22"/>
  <c r="I18" i="22"/>
  <c r="H18" i="22"/>
  <c r="F18" i="22"/>
  <c r="E18" i="22"/>
  <c r="C18" i="22"/>
  <c r="B18" i="22"/>
  <c r="W17" i="22"/>
  <c r="V17" i="22"/>
  <c r="U17" i="22"/>
  <c r="T17" i="22"/>
  <c r="R17" i="22"/>
  <c r="Q17" i="22"/>
  <c r="P17" i="22"/>
  <c r="O17" i="22"/>
  <c r="N17" i="22"/>
  <c r="L17" i="22"/>
  <c r="K17" i="22"/>
  <c r="J17" i="22"/>
  <c r="I17" i="22"/>
  <c r="H17" i="22"/>
  <c r="F17" i="22"/>
  <c r="E17" i="22"/>
  <c r="C17" i="22"/>
  <c r="B17" i="22"/>
  <c r="X16" i="22"/>
  <c r="W16" i="22"/>
  <c r="U16" i="22"/>
  <c r="T16" i="22"/>
  <c r="R16" i="22"/>
  <c r="Q16" i="22"/>
  <c r="P16" i="22"/>
  <c r="O16" i="22"/>
  <c r="N16" i="22"/>
  <c r="L16" i="22"/>
  <c r="K16" i="22"/>
  <c r="J16" i="22"/>
  <c r="I16" i="22"/>
  <c r="H16" i="22"/>
  <c r="F16" i="22"/>
  <c r="E16" i="22"/>
  <c r="D16" i="22"/>
  <c r="C16" i="22"/>
  <c r="B16" i="22"/>
  <c r="W15" i="22"/>
  <c r="U15" i="22"/>
  <c r="T15" i="22"/>
  <c r="R15" i="22"/>
  <c r="Q15" i="22"/>
  <c r="P15" i="22"/>
  <c r="O15" i="22"/>
  <c r="N15" i="22"/>
  <c r="L15" i="22"/>
  <c r="K15" i="22"/>
  <c r="J15" i="22"/>
  <c r="I15" i="22"/>
  <c r="H15" i="22"/>
  <c r="F15" i="22"/>
  <c r="E15" i="22"/>
  <c r="D15" i="22"/>
  <c r="C15" i="22"/>
  <c r="B15" i="22"/>
  <c r="X14" i="22"/>
  <c r="W14" i="22"/>
  <c r="V14" i="22"/>
  <c r="U14" i="22"/>
  <c r="T14" i="22"/>
  <c r="R14" i="22"/>
  <c r="Q14" i="22"/>
  <c r="P14" i="22"/>
  <c r="O14" i="22"/>
  <c r="N14" i="22"/>
  <c r="L14" i="22"/>
  <c r="K14" i="22"/>
  <c r="J14" i="22"/>
  <c r="I14" i="22"/>
  <c r="H14" i="22"/>
  <c r="F14" i="22"/>
  <c r="E14" i="22"/>
  <c r="D14" i="22"/>
  <c r="C14" i="22"/>
  <c r="B14" i="22"/>
  <c r="X13" i="22"/>
  <c r="W13" i="22"/>
  <c r="V13" i="22"/>
  <c r="U13" i="22"/>
  <c r="T13" i="22"/>
  <c r="R13" i="22"/>
  <c r="Q13" i="22"/>
  <c r="P13" i="22"/>
  <c r="O13" i="22"/>
  <c r="N13" i="22"/>
  <c r="L13" i="22"/>
  <c r="K13" i="22"/>
  <c r="J13" i="22"/>
  <c r="I13" i="22"/>
  <c r="H13" i="22"/>
  <c r="F13" i="22"/>
  <c r="E13" i="22"/>
  <c r="D13" i="22"/>
  <c r="C13" i="22"/>
  <c r="B13" i="22"/>
  <c r="X12" i="22"/>
  <c r="W12" i="22"/>
  <c r="U12" i="22"/>
  <c r="T12" i="22"/>
  <c r="Q12" i="22"/>
  <c r="P12" i="22"/>
  <c r="O12" i="22"/>
  <c r="N12" i="22"/>
  <c r="L12" i="22"/>
  <c r="K12" i="22"/>
  <c r="J12" i="22"/>
  <c r="I12" i="22"/>
  <c r="H12" i="22"/>
  <c r="F12" i="22"/>
  <c r="E12" i="22"/>
  <c r="D12" i="22"/>
  <c r="C12" i="22"/>
  <c r="B12" i="22"/>
  <c r="W11" i="22"/>
  <c r="U11" i="22"/>
  <c r="T11" i="22"/>
  <c r="R11" i="22"/>
  <c r="Q11" i="22"/>
  <c r="P11" i="22"/>
  <c r="O11" i="22"/>
  <c r="N11" i="22"/>
  <c r="L11" i="22"/>
  <c r="K11" i="22"/>
  <c r="J11" i="22"/>
  <c r="I11" i="22"/>
  <c r="H11" i="22"/>
  <c r="F11" i="22"/>
  <c r="E11" i="22"/>
  <c r="D11" i="22"/>
  <c r="C11" i="22"/>
  <c r="B11" i="22"/>
  <c r="M13" i="22" l="1"/>
  <c r="M15" i="22"/>
  <c r="M19" i="22"/>
  <c r="M17" i="22"/>
  <c r="M20" i="22"/>
  <c r="M18" i="22"/>
  <c r="M21" i="22"/>
  <c r="M16" i="22"/>
  <c r="M11" i="22"/>
  <c r="M14" i="22"/>
  <c r="M12" i="22"/>
  <c r="G21" i="22"/>
  <c r="S12" i="22"/>
  <c r="S17" i="22"/>
  <c r="Y19" i="22"/>
  <c r="S20" i="22"/>
  <c r="Y13" i="22"/>
  <c r="S19" i="22"/>
  <c r="Y20" i="22"/>
  <c r="G17" i="22"/>
  <c r="S21" i="22"/>
  <c r="G12" i="22"/>
  <c r="S16" i="22"/>
  <c r="G19" i="22"/>
  <c r="G16" i="22"/>
  <c r="S11" i="22"/>
  <c r="S13" i="22"/>
  <c r="G11" i="22"/>
  <c r="S14" i="22"/>
  <c r="Y11" i="22"/>
  <c r="G14" i="22"/>
  <c r="Y15" i="22"/>
  <c r="Y18" i="22"/>
  <c r="G20" i="22"/>
  <c r="Y16" i="22"/>
  <c r="Y12" i="22"/>
  <c r="G13" i="22"/>
  <c r="Y14" i="22"/>
  <c r="G15" i="22"/>
  <c r="S15" i="22"/>
  <c r="G18" i="22"/>
  <c r="S18" i="22"/>
  <c r="Y17" i="22"/>
  <c r="Y21" i="22"/>
</calcChain>
</file>

<file path=xl/sharedStrings.xml><?xml version="1.0" encoding="utf-8"?>
<sst xmlns="http://schemas.openxmlformats.org/spreadsheetml/2006/main" count="1110" uniqueCount="295">
  <si>
    <t>Part 1. Psychiatric care waiting period exemption</t>
  </si>
  <si>
    <t>1. Number of persons who used the psychiatric care waiting period exemption</t>
  </si>
  <si>
    <t>95+</t>
  </si>
  <si>
    <t>Total</t>
  </si>
  <si>
    <t>2. Total benefits paid under waiting period exemption</t>
  </si>
  <si>
    <t>2.3 Other</t>
  </si>
  <si>
    <t>3. Transfers</t>
  </si>
  <si>
    <t>3.1 Transferring from another policy</t>
  </si>
  <si>
    <t>3.2 Transferring from another fund</t>
  </si>
  <si>
    <t>Part 2. Policies and insured persons</t>
  </si>
  <si>
    <t>Single</t>
  </si>
  <si>
    <t>Family</t>
  </si>
  <si>
    <t>Couple</t>
  </si>
  <si>
    <t>Other</t>
  </si>
  <si>
    <t>Part 3. Age-based discounts</t>
  </si>
  <si>
    <t>6. Number of persons by percentage discount who receive an age-based discount</t>
  </si>
  <si>
    <t>Part 4. Hospital treatment travel and accommodation</t>
  </si>
  <si>
    <t>8. Benefits paid for hospital treatment travel and accommodation services</t>
  </si>
  <si>
    <t>Statistics</t>
  </si>
  <si>
    <t>Private Health Insurance Reform Data</t>
  </si>
  <si>
    <t>Private Health Insurance Reform Data Definitions</t>
  </si>
  <si>
    <t>State Determination</t>
  </si>
  <si>
    <t>Psychiatric care waiting period exemption</t>
  </si>
  <si>
    <t>Benefits Paid</t>
  </si>
  <si>
    <t>First admission with waiting period exemption</t>
  </si>
  <si>
    <t xml:space="preserve">Means benefits paid for psychiatric treatment for the first admission occurring as part of the waiting period exemption. The admission must have occurred within the first two months of the upgrade and the person must have decided to utilise the once-off exemption for the admission. </t>
  </si>
  <si>
    <t>Subsequent admissions with waiting period exemption</t>
  </si>
  <si>
    <t>Means the cumulative benefits paid for psychiatric treatment for subsequent admissions occurring as part of the waiting period exemption, where the admission date for the subsequent admission falls within the waived period.</t>
  </si>
  <si>
    <t>2.1 Public hospital</t>
  </si>
  <si>
    <t xml:space="preserve">2.2 Private hospital </t>
  </si>
  <si>
    <t xml:space="preserve">Means the number of insured persons transferred to another policy to upgrade their cover to access higher benefits for in-hospital psychiatric treatment without serving a waiting period.  </t>
  </si>
  <si>
    <t>Means number of transfers to policies as a result of transferring from another policy within 
the same fund.</t>
  </si>
  <si>
    <t>Means number of transfers to policies as a result of transferring from another fund.</t>
  </si>
  <si>
    <t>Means a holder of a policy that is referable to the fund</t>
  </si>
  <si>
    <t>Insured persons</t>
  </si>
  <si>
    <t>Means all persons covered by health insurance policies</t>
  </si>
  <si>
    <t>Type of cover</t>
  </si>
  <si>
    <t>single</t>
  </si>
  <si>
    <t>A policy under which only one person is insured.</t>
  </si>
  <si>
    <t>family</t>
  </si>
  <si>
    <t>A policy under which 3 or more people are insured, only 2 of whom are adults.</t>
  </si>
  <si>
    <t>single parent</t>
  </si>
  <si>
    <t>A policy under which 2 or more people are insured, only one of whom is an adult.</t>
  </si>
  <si>
    <t>couple</t>
  </si>
  <si>
    <t>A policy under which 2 adults are insured (and no-one else).</t>
  </si>
  <si>
    <t>2 + persons, no adults</t>
  </si>
  <si>
    <t>A policy under which 2 or more people are insured, none of whom is an adult.</t>
  </si>
  <si>
    <t>3 + adults</t>
  </si>
  <si>
    <t>A policy under which 3 or more people are insured, at least 3 of whom are adults.</t>
  </si>
  <si>
    <t>5. Number of policies by excess levels</t>
  </si>
  <si>
    <t>Private health insurers may choose to offer discounted hospital cover products to people aged 18 to 29</t>
  </si>
  <si>
    <t xml:space="preserve">7. Number of persons who receive the age-based discount by age category </t>
  </si>
  <si>
    <t xml:space="preserve">Means benefits paid for travel and accommodation services for patient and/or carer to accompany a patient, who is an in-patient of a public or private hospital. </t>
  </si>
  <si>
    <t>Contact</t>
  </si>
  <si>
    <t>For any questions, please email PHI@health.gov.au</t>
  </si>
  <si>
    <t>ACT</t>
  </si>
  <si>
    <t>WA</t>
  </si>
  <si>
    <t>VIC</t>
  </si>
  <si>
    <t>NSW</t>
  </si>
  <si>
    <t>QLD</t>
  </si>
  <si>
    <t>Single Parent</t>
  </si>
  <si>
    <t>Quarter</t>
  </si>
  <si>
    <t>0-4</t>
  </si>
  <si>
    <t>5-9</t>
  </si>
  <si>
    <t>10-14</t>
  </si>
  <si>
    <t>15-19</t>
  </si>
  <si>
    <t>20-24</t>
  </si>
  <si>
    <t>25-29</t>
  </si>
  <si>
    <t>30-34</t>
  </si>
  <si>
    <t>35-39</t>
  </si>
  <si>
    <t>40-44</t>
  </si>
  <si>
    <t>45-49</t>
  </si>
  <si>
    <t>50-54</t>
  </si>
  <si>
    <t>55-59</t>
  </si>
  <si>
    <t>60-64</t>
  </si>
  <si>
    <t>65-69</t>
  </si>
  <si>
    <t>70-74</t>
  </si>
  <si>
    <t>75-79</t>
  </si>
  <si>
    <t>80-84</t>
  </si>
  <si>
    <t>85-89</t>
  </si>
  <si>
    <t>90-94</t>
  </si>
  <si>
    <t>Number of persons who used the psychiatric care waiting period exemption - Total Male and Female</t>
  </si>
  <si>
    <t>Number of persons who used the psychiatric care waiting period exemption - Male</t>
  </si>
  <si>
    <t>Number of persons who used the psychiatric care waiting period exemption - Female</t>
  </si>
  <si>
    <t>Number of persons who used the psychiatric care waiting period exemption</t>
  </si>
  <si>
    <t>AUST</t>
  </si>
  <si>
    <t>First admission within waiting period exemption - Days</t>
  </si>
  <si>
    <t>First admission within waiting period exemption - Episodes</t>
  </si>
  <si>
    <t>First admission within waiting period exemption - Benefits Paid</t>
  </si>
  <si>
    <t>Total Episodes</t>
  </si>
  <si>
    <t>Subsquent admissions within waiting period exemption - Episodes</t>
  </si>
  <si>
    <t>Subsequent admissions within waiting period exemption - Days</t>
  </si>
  <si>
    <t>Subsequent admissions within waiting period exemption - Benefits Paid</t>
  </si>
  <si>
    <t>Number of persons who transferred from another policy</t>
  </si>
  <si>
    <t>Number of persons who transferred from another fund</t>
  </si>
  <si>
    <t>Public Hospital
Day</t>
  </si>
  <si>
    <t>Public Hospital
Overnight</t>
  </si>
  <si>
    <t>Private Hospital
Day</t>
  </si>
  <si>
    <t>Private Hospital
Overnight</t>
  </si>
  <si>
    <t>3+ adults</t>
  </si>
  <si>
    <t>Total Policies</t>
  </si>
  <si>
    <r>
      <t xml:space="preserve">Total Gold hospital treatment policies </t>
    </r>
    <r>
      <rPr>
        <b/>
        <sz val="11"/>
        <rFont val="Arial Narrow"/>
        <family val="2"/>
      </rPr>
      <t>(includes hospital only and hospital treatment and general combined)</t>
    </r>
  </si>
  <si>
    <r>
      <t xml:space="preserve">Total Silver hospital treatment policies </t>
    </r>
    <r>
      <rPr>
        <b/>
        <sz val="11"/>
        <rFont val="Arial Narrow"/>
        <family val="2"/>
      </rPr>
      <t>(includes hospital only and hospital treatment and general combined)</t>
    </r>
  </si>
  <si>
    <r>
      <t xml:space="preserve">Total Bronze hospital treatment policies </t>
    </r>
    <r>
      <rPr>
        <b/>
        <sz val="11"/>
        <rFont val="Arial Narrow"/>
        <family val="2"/>
      </rPr>
      <t>(includes hospital only and hospital treatment and general combined)</t>
    </r>
  </si>
  <si>
    <r>
      <t xml:space="preserve">Total Basic hospital treatment policies </t>
    </r>
    <r>
      <rPr>
        <b/>
        <sz val="11"/>
        <rFont val="Arial Narrow"/>
        <family val="2"/>
      </rPr>
      <t>(includes hospital only and hospital treatment and general combined)</t>
    </r>
  </si>
  <si>
    <r>
      <t xml:space="preserve">Total Other hospital treatment policies </t>
    </r>
    <r>
      <rPr>
        <b/>
        <sz val="11"/>
        <rFont val="Arial Narrow"/>
        <family val="2"/>
      </rPr>
      <t>(includes hospital only and hospital treatment and general combined)</t>
    </r>
  </si>
  <si>
    <r>
      <t xml:space="preserve">Total hospital treatment policies </t>
    </r>
    <r>
      <rPr>
        <b/>
        <sz val="11"/>
        <rFont val="Arial Narrow"/>
        <family val="2"/>
      </rPr>
      <t>(includes hospital only and hospital treatment and general combined)</t>
    </r>
  </si>
  <si>
    <r>
      <t xml:space="preserve">Total Gold hospital treatment insured persons </t>
    </r>
    <r>
      <rPr>
        <b/>
        <sz val="11"/>
        <rFont val="Arial Narrow"/>
        <family val="2"/>
      </rPr>
      <t>(includes hospital only and hospital treatment and general combined)</t>
    </r>
  </si>
  <si>
    <r>
      <t xml:space="preserve">Total Silver hospital treatment insured persons </t>
    </r>
    <r>
      <rPr>
        <b/>
        <sz val="11"/>
        <rFont val="Arial Narrow"/>
        <family val="2"/>
      </rPr>
      <t>(includes hospital only and hospital treatment and general combined)</t>
    </r>
  </si>
  <si>
    <r>
      <t xml:space="preserve">Total Bronze hospital treatment insured persons </t>
    </r>
    <r>
      <rPr>
        <b/>
        <sz val="11"/>
        <rFont val="Arial Narrow"/>
        <family val="2"/>
      </rPr>
      <t>(includes hospital only and hospital treatment and general combined)</t>
    </r>
  </si>
  <si>
    <r>
      <t xml:space="preserve">Total Basic hospital treatment insured persons </t>
    </r>
    <r>
      <rPr>
        <b/>
        <sz val="11"/>
        <rFont val="Arial Narrow"/>
        <family val="2"/>
      </rPr>
      <t>(includes hospital only and hospital treatment and general combined)</t>
    </r>
  </si>
  <si>
    <r>
      <t xml:space="preserve">Total Other hospital treatment insured persons </t>
    </r>
    <r>
      <rPr>
        <b/>
        <sz val="11"/>
        <rFont val="Arial Narrow"/>
        <family val="2"/>
      </rPr>
      <t>(includes hospital only and hospital treatment and general combined)</t>
    </r>
  </si>
  <si>
    <r>
      <t xml:space="preserve">Total hospital treatment insured persons </t>
    </r>
    <r>
      <rPr>
        <b/>
        <sz val="11"/>
        <rFont val="Arial Narrow"/>
        <family val="2"/>
      </rPr>
      <t>(includes hospital only and hospital treatment and general combined)</t>
    </r>
  </si>
  <si>
    <t>Nil</t>
  </si>
  <si>
    <t xml:space="preserve">(**) Excess &gt;$500 and &lt;$750 per policy covering only one person and excess &gt;$1,000 and $1,500 for all other policies </t>
  </si>
  <si>
    <t>(***) Excess $750 per policy covering only one person and excess $1,500 for all other policies</t>
  </si>
  <si>
    <t>Number of persons who receive an age-based discount by age category - Total Male and Female</t>
  </si>
  <si>
    <t>Number of persons who receive an age-based discount by age category - Male</t>
  </si>
  <si>
    <t>Number of persons who receive an age-based discount by age category - Female</t>
  </si>
  <si>
    <t>Number of persons by percentage discount who receive an age-based discount - Total Male and Female</t>
  </si>
  <si>
    <t>Number of persons by percentage discount who receive an age-based discount - Male</t>
  </si>
  <si>
    <t>Number of persons by percentage discount who receive an age-based discount - Female</t>
  </si>
  <si>
    <t>Benefits paid for hospital treatment travel and accommodation services</t>
  </si>
  <si>
    <t>Number of hospital treatment travel and accommodation services claimed</t>
  </si>
  <si>
    <t>Fees charged for hospital treatment travel and accommodation services</t>
  </si>
  <si>
    <t>Note: Transfer data by state was only collected nationally prior to 1 April 2019</t>
  </si>
  <si>
    <t>0-19</t>
  </si>
  <si>
    <t>65+</t>
  </si>
  <si>
    <t>SA / NT / TAS</t>
  </si>
  <si>
    <t>Disclaimer</t>
  </si>
  <si>
    <t>Revisions</t>
  </si>
  <si>
    <t>Notation</t>
  </si>
  <si>
    <t>Details on tables may not add up to totals due to rounding of figures.</t>
  </si>
  <si>
    <t>Enquiries</t>
  </si>
  <si>
    <t>For more information about the statistics in this publication:</t>
  </si>
  <si>
    <t>PO Box 9848</t>
  </si>
  <si>
    <t>Canberra  ACT  2601</t>
  </si>
  <si>
    <t>phi@health.gov.au</t>
  </si>
  <si>
    <t xml:space="preserve">Significant revisions to this publication, if any, are identified and quantified in this section. </t>
  </si>
  <si>
    <t xml:space="preserve">Insured persons should be reported in the state which corresponds to the address of the first person named in the policy records of the health insurer. 
Dependants should be reported in the same state as the policy holder. In the case of a dependant residing in a different state to the policy holder/s, they should be reported in the state of the first person named in the policy records of the health insurer. </t>
  </si>
  <si>
    <r>
      <t>Means patients with limited cover for psychiatric care who have upgraded their cover to access higher benefits for in-hospital ps</t>
    </r>
    <r>
      <rPr>
        <sz val="11"/>
        <rFont val="Calibri"/>
        <family val="2"/>
        <scheme val="minor"/>
      </rPr>
      <t xml:space="preserve">ychiatric treatment without serving a waiting period. </t>
    </r>
    <r>
      <rPr>
        <sz val="11"/>
        <color theme="1"/>
        <rFont val="Calibri"/>
        <family val="2"/>
        <scheme val="minor"/>
      </rPr>
      <t xml:space="preserve">Policy holders </t>
    </r>
    <r>
      <rPr>
        <sz val="11"/>
        <rFont val="Calibri"/>
        <family val="2"/>
        <scheme val="minor"/>
      </rPr>
      <t>can only use this exemption once. The waiting period exemption will be considered to be utilised in the following circumstances:
 - A policyholder transfers to a policy which provides higher benefits for psychiatric treatment than the benefit for psychiatric treatment under the old policy; and
 - A claim is made under the new policy for psychiatric treatment within the first two months following the product upgrade; and
 - The one off exemption is utilised and higher benefits are paid for that admission.</t>
    </r>
  </si>
  <si>
    <t>Means the place where the psychiatric treatment was provided during a waived waiting period was a public hospital.</t>
  </si>
  <si>
    <t>Means the place where the psychiatric treatment was provided during a waived waiting period was a private hospital.</t>
  </si>
  <si>
    <t>Means the place where the psychiatric treatment was provided during a waived waiting period was at a facility other than a public or private hospital. This may include treatment which was provided at a day hospital or for hospital-substitute treatment.</t>
  </si>
  <si>
    <t>4. Total hospital treatment (includes hospital only and combined hospital and general treatment)</t>
  </si>
  <si>
    <t xml:space="preserve">The data in this part is reported as at the end of the quarter. </t>
  </si>
  <si>
    <t>Products with a 'plus' category must be reported in relevant tier (e.g. report 'silver plus' in 'silver')</t>
  </si>
  <si>
    <t>The minimum requirements for products to be labelled with a hospital product tier are specified in the Private Health Insurance (Complying Products) Rules</t>
  </si>
  <si>
    <t xml:space="preserve">Other means products yet to be classified with a product tier. </t>
  </si>
  <si>
    <t>The data in this part is reported as at the end of the quarter.</t>
  </si>
  <si>
    <t>Excess relates to the maximum excess that could be payable in any one year. (An excess may also be referred to as a Front End Deductible.) An excess payable above $750/$1,500 does not meet the criteria for the Medicare Levy Surcharge exemtion.</t>
  </si>
  <si>
    <t>The number of people who received an aged based discount by gender and the level of discount received.</t>
  </si>
  <si>
    <t>The number of people who received an aged based discount by gender and age at the end of the reporting period.</t>
  </si>
  <si>
    <t xml:space="preserve">Travel and accommodation benefits related to hospital treatment </t>
  </si>
  <si>
    <t xml:space="preserve">The number of services, benefits paid and fees charged, by the age of the insured person who is receiving the treatment. Where travel and accommodation benefits are paid for a carer or family member to accompany a patient, the data is to be reported under the age of the insured person receiving the treatment (not the age of the carer or family member). </t>
  </si>
  <si>
    <t>Total Days</t>
  </si>
  <si>
    <t>Total Benefits Paid</t>
  </si>
  <si>
    <t>Total Persons</t>
  </si>
  <si>
    <r>
      <t xml:space="preserve">&lt;= $500 / $1,000 </t>
    </r>
    <r>
      <rPr>
        <b/>
        <sz val="11"/>
        <rFont val="Arial Narrow"/>
        <family val="2"/>
      </rPr>
      <t>(*)</t>
    </r>
  </si>
  <si>
    <r>
      <t xml:space="preserve">&gt; $500 / $1,000 and &lt; $750 / $1,500 </t>
    </r>
    <r>
      <rPr>
        <b/>
        <sz val="11"/>
        <rFont val="Arial Narrow"/>
        <family val="2"/>
      </rPr>
      <t>(**)</t>
    </r>
  </si>
  <si>
    <r>
      <t xml:space="preserve">= $750 / $1,500 </t>
    </r>
    <r>
      <rPr>
        <b/>
        <sz val="11"/>
        <rFont val="Arial Narrow"/>
        <family val="2"/>
      </rPr>
      <t>(***)</t>
    </r>
  </si>
  <si>
    <r>
      <t xml:space="preserve">&gt; $750 / $1,500 </t>
    </r>
    <r>
      <rPr>
        <b/>
        <sz val="11"/>
        <rFont val="Arial Narrow"/>
        <family val="2"/>
      </rPr>
      <t>(***)</t>
    </r>
  </si>
  <si>
    <t>-</t>
  </si>
  <si>
    <t>Policy Holder</t>
  </si>
  <si>
    <t>Means the total benefits paid by the insurer for an episode that began during the two months waived period for the quarter.
The episodes, days and benefits paid in this part are reported as cumulative totals.
- Episodes are not reported until the episode is complete, as per the HRF601 report. 
- Benefits relate to the entire admission including benefits paid after the two month waiver period.</t>
  </si>
  <si>
    <t>The private health insurance hospital product tiers are: Gold, Silver Plus, Silver, Bronze  Plus, Bronze, Basic and Basic Plus. Product tiers were implemented from 1 April 2019 and were not mandatory until 1 April 2020.</t>
  </si>
  <si>
    <t>Benefits Integrity Division</t>
  </si>
  <si>
    <t>Private Health Strategy Branch</t>
  </si>
  <si>
    <t>(*) Excess &lt;=$500 per policy covering only one person and excess &lt;=$1,000 for all other policies</t>
  </si>
  <si>
    <t>2+ persons no adults</t>
  </si>
  <si>
    <t>Public Hospital
Day2</t>
  </si>
  <si>
    <t>Public Hospital
Overnight3</t>
  </si>
  <si>
    <t>Private Hospital
Day4</t>
  </si>
  <si>
    <t>Private Hospital
Overnight5</t>
  </si>
  <si>
    <t>Other6</t>
  </si>
  <si>
    <t>Public Hospital
Day7</t>
  </si>
  <si>
    <t>Public Hospital
Overnight8</t>
  </si>
  <si>
    <t>Private Hospital
Day9</t>
  </si>
  <si>
    <t>Private Hospital
Overnight10</t>
  </si>
  <si>
    <t>Other11</t>
  </si>
  <si>
    <t>Single2</t>
  </si>
  <si>
    <t>Family3</t>
  </si>
  <si>
    <t>Single Parent4</t>
  </si>
  <si>
    <t>Couple5</t>
  </si>
  <si>
    <t>2+ persons no adults6</t>
  </si>
  <si>
    <t>3+ adults7</t>
  </si>
  <si>
    <t>Total Persons8</t>
  </si>
  <si>
    <t>Single9</t>
  </si>
  <si>
    <t>Family10</t>
  </si>
  <si>
    <t>Single Parent11</t>
  </si>
  <si>
    <t>Couple12</t>
  </si>
  <si>
    <t>2+ persons no adults13</t>
  </si>
  <si>
    <t>3+ adults14</t>
  </si>
  <si>
    <t>Total Persons15</t>
  </si>
  <si>
    <t>Single16</t>
  </si>
  <si>
    <t>Family17</t>
  </si>
  <si>
    <t>Single Parent18</t>
  </si>
  <si>
    <t>Couple19</t>
  </si>
  <si>
    <t>2+ persons no adults20</t>
  </si>
  <si>
    <t>3+ adults21</t>
  </si>
  <si>
    <t>Total Persons22</t>
  </si>
  <si>
    <t>Single23</t>
  </si>
  <si>
    <t>Family24</t>
  </si>
  <si>
    <t>Single Parent25</t>
  </si>
  <si>
    <t>Couple26</t>
  </si>
  <si>
    <t>2+ persons no adults27</t>
  </si>
  <si>
    <t>3+ adults28</t>
  </si>
  <si>
    <t>Total Persons29</t>
  </si>
  <si>
    <t>Single30</t>
  </si>
  <si>
    <t>Family31</t>
  </si>
  <si>
    <t>Single Parent32</t>
  </si>
  <si>
    <t>Couple33</t>
  </si>
  <si>
    <t>2+ persons no adults34</t>
  </si>
  <si>
    <t>3+ adults35</t>
  </si>
  <si>
    <t>Total Persons36</t>
  </si>
  <si>
    <t>Total Policies8</t>
  </si>
  <si>
    <t>Total Policies15</t>
  </si>
  <si>
    <t>Total Policies22</t>
  </si>
  <si>
    <t>Total Policies29</t>
  </si>
  <si>
    <t>Total Policies36</t>
  </si>
  <si>
    <t>Nil2</t>
  </si>
  <si>
    <t>&lt;= $500 / $1,000 (*)3</t>
  </si>
  <si>
    <t>&gt; $500 / $1,000 and &lt; $750 / $1,500 (**)4</t>
  </si>
  <si>
    <t>= $750 / $1,500 (***)5</t>
  </si>
  <si>
    <t>&gt; $750 / $1,500 (***)6</t>
  </si>
  <si>
    <t>Total Policies7</t>
  </si>
  <si>
    <t>Nil8</t>
  </si>
  <si>
    <t>&lt;= $500 / $1,000 (*)9</t>
  </si>
  <si>
    <t>&gt; $500 / $1,000 and &lt; $750 / $1,500 (**)10</t>
  </si>
  <si>
    <t>= $750 / $1,500 (***)11</t>
  </si>
  <si>
    <t>&gt; $750 / $1,500 (***)12</t>
  </si>
  <si>
    <t>Total Policies13</t>
  </si>
  <si>
    <t>Nil14</t>
  </si>
  <si>
    <t>&lt;= $500 / $1,000 (*)15</t>
  </si>
  <si>
    <t>&gt; $500 / $1,000 and &lt; $750 / $1,500 (**)16</t>
  </si>
  <si>
    <t>= $750 / $1,500 (***)17</t>
  </si>
  <si>
    <t>&gt; $750 / $1,500 (***)18</t>
  </si>
  <si>
    <t>Total Policies19</t>
  </si>
  <si>
    <t>Nil20</t>
  </si>
  <si>
    <t>&lt;= $500 / $1,000 (*)21</t>
  </si>
  <si>
    <t>&gt; $500 / $1,000 and &lt; $750 / $1,500 (**)22</t>
  </si>
  <si>
    <t>= $750 / $1,500 (***)23</t>
  </si>
  <si>
    <t>&gt; $750 / $1,500 (***)24</t>
  </si>
  <si>
    <t>Total Policies25</t>
  </si>
  <si>
    <t>Nil26</t>
  </si>
  <si>
    <t>&lt;= $500 / $1,000 (*)27</t>
  </si>
  <si>
    <t>&gt; $500 / $1,000 and &lt; $750 / $1,500 (**)28</t>
  </si>
  <si>
    <t>= $750 / $1,500 (***)29</t>
  </si>
  <si>
    <t>&gt; $750 / $1,500 (***)30</t>
  </si>
  <si>
    <t>Total Policies31</t>
  </si>
  <si>
    <t>10%</t>
  </si>
  <si>
    <t>8%</t>
  </si>
  <si>
    <t>6%</t>
  </si>
  <si>
    <t>4%</t>
  </si>
  <si>
    <t>2%</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</si>
  <si>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</si>
  <si>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</si>
  <si>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</si>
  <si>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</si>
  <si>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</si>
  <si>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</si>
  <si>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</si>
  <si>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</si>
  <si>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</si>
  <si>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</si>
  <si>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</si>
  <si>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</si>
  <si>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</si>
  <si>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</si>
  <si>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</si>
  <si>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</si>
  <si>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</si>
  <si>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</si>
  <si>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</si>
  <si>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</si>
  <si>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</si>
  <si>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</si>
  <si>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</si>
  <si>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</si>
  <si>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</si>
  <si>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</si>
  <si>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</si>
  <si>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&lt;10</t>
  </si>
  <si>
    <t>neg</t>
  </si>
  <si>
    <t xml:space="preserve">This publication will include revisions to previously published statistics if better source data becomes available or if compilation errors are uncovered. </t>
  </si>
  <si>
    <t>nfp</t>
  </si>
  <si>
    <t>Column1</t>
  </si>
  <si>
    <t>Released 15 April 2024</t>
  </si>
  <si>
    <t xml:space="preserve">Note: Some patients are reported with unknown age and as such age-based discount data and totals may not match other tables. </t>
  </si>
  <si>
    <t>Note: Data collection process changed from March 2021</t>
  </si>
  <si>
    <t>The data in this part is to be reported as cumulative totals over the quarter being reported.</t>
  </si>
  <si>
    <t>Note: The data collection process changed in December 2021</t>
  </si>
  <si>
    <t>While the Department of Health and Aged Care endeavours to ensure the quality of this publication, it does not accept any responsibility for the accuracy, completeness or currency of the material included in this publication, and will not be liable for any loss or damage arising out of any use of, or reliance on, this publication.</t>
  </si>
  <si>
    <t>The Department of Health and Aged Care regularly analyses past revisions to identify potential improvements to the source data and statistical compilation techniques, in order to minimise the frequency and scale of any future revisions.</t>
  </si>
  <si>
    <t xml:space="preserve">Where sensitive information could result in identifying the patient or individual, any cell with a value less than 10 has been changed to ‘&lt;10’. Where the suppressed cell is at risk of being calculated from the total value, secondary suppression has been applied as ‘nfp’ (not for publication). Any additional suppression relating to sensitive data has been identified as ‘neg’ (negligible).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</si>
</sst>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_(&quot;$&quot;* #,##0.00_);_(&quot;$&quot;* \(#,##0.00\);_(&quot;$&quot;* &quot;-&quot;??_);_(@_)"/>
    <numFmt numFmtId="166" formatCode="_(* #,##0_);_(* \(#,##0\);_(* &quot;-&quot;??_);_(@_)"/>
    <numFmt numFmtId="167" formatCode="_(&quot;$&quot;* #,##0_);_(&quot;$&quot;* \(#,##0\);_(&quot;$&quot;* &quot;-&quot;??_);_(@_)"/>
  </numFmts>
  <fonts count="4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b/>
      <sz val="14"/>
      <name val="Calibri"/>
      <family val="2"/>
      <scheme val="minor"/>
    </font>
    <font>
      <sz val="11"/>
      <color theme="1"/>
      <name val="Trebuchet MS"/>
      <family val="2"/>
    </font>
    <font>
      <sz val="10"/>
      <color indexed="8"/>
      <name val="Arial"/>
      <family val="2"/>
    </font>
    <font>
      <sz val="43"/>
      <color rgb="FF002060"/>
      <name val="Calibri"/>
      <family val="2"/>
      <scheme val="minor"/>
    </font>
    <font>
      <sz val="9"/>
      <name val="Geneva"/>
    </font>
    <font>
      <b/>
      <sz val="20"/>
      <color rgb="FF0070C0"/>
      <name val="Calibri"/>
      <family val="2"/>
      <scheme val="minor"/>
    </font>
    <font>
      <sz val="36"/>
      <color rgb="FFC3C800"/>
      <name val="Trebuchet MS"/>
      <family val="2"/>
    </font>
    <font>
      <sz val="36"/>
      <color theme="1"/>
      <name val="Trebuchet MS"/>
      <family val="2"/>
    </font>
    <font>
      <b/>
      <sz val="14"/>
      <color theme="4" tint="-0.499984740745262"/>
      <name val="Calibri"/>
      <family val="2"/>
      <scheme val="minor"/>
    </font>
    <font>
      <sz val="14"/>
      <name val="Arial Narrow"/>
      <family val="2"/>
    </font>
    <font>
      <b/>
      <sz val="14"/>
      <name val="Arial Narrow"/>
      <family val="2"/>
    </font>
    <font>
      <sz val="12"/>
      <color theme="1"/>
      <name val="Arial Narrow"/>
      <family val="2"/>
    </font>
    <font>
      <sz val="10"/>
      <name val="Arial Narrow"/>
      <family val="2"/>
    </font>
    <font>
      <sz val="12"/>
      <name val="Arial Narrow"/>
      <family val="2"/>
    </font>
    <font>
      <b/>
      <sz val="11"/>
      <name val="Arial Narrow"/>
      <family val="2"/>
    </font>
    <font>
      <i/>
      <sz val="11"/>
      <color theme="1"/>
      <name val="Calibri"/>
      <family val="2"/>
      <scheme val="minor"/>
    </font>
    <font>
      <sz val="10"/>
      <color theme="1"/>
      <name val="Calibri"/>
      <family val="2"/>
      <scheme val="minor"/>
    </font>
    <font>
      <sz val="10"/>
      <name val="Calibri"/>
      <family val="2"/>
      <scheme val="minor"/>
    </font>
    <font>
      <u/>
      <sz val="10"/>
      <color indexed="12"/>
      <name val="Verdana"/>
      <family val="2"/>
    </font>
    <font>
      <u/>
      <sz val="9"/>
      <color theme="10"/>
      <name val="Geneva"/>
    </font>
    <font>
      <u/>
      <sz val="9"/>
      <color theme="10"/>
      <name val="Calibri"/>
      <family val="2"/>
      <scheme val="minor"/>
    </font>
    <font>
      <b/>
      <sz val="12"/>
      <color theme="4" tint="-0.499984740745262"/>
      <name val="Calibri"/>
      <family val="2"/>
      <scheme val="minor"/>
    </font>
    <font>
      <sz val="12"/>
      <color rgb="FFFF0000"/>
      <name val="Arial Narrow"/>
      <family val="2"/>
    </font>
    <font>
      <sz val="11"/>
      <color rgb="FF1F497D"/>
      <name val="Calibri"/>
      <family val="2"/>
      <scheme val="minor"/>
    </font>
    <font>
      <b/>
      <sz val="12"/>
      <name val="Arial Narrow"/>
      <family val="2"/>
    </font>
    <font>
      <b/>
      <sz val="10"/>
      <color rgb="FFFF0000"/>
      <name val="Calibri"/>
      <family val="2"/>
      <scheme val="minor"/>
    </font>
    <font>
      <sz val="11"/>
      <color rgb="FFFF0000"/>
      <name val="Trebuchet MS"/>
      <family val="2"/>
    </font>
    <font>
      <b/>
      <sz val="14"/>
      <color theme="1"/>
      <name val="Arial Narrow"/>
      <family val="2"/>
    </font>
    <font>
      <sz val="14"/>
      <color theme="1"/>
      <name val="Arial Narrow"/>
      <family val="2"/>
    </font>
    <font>
      <b/>
      <sz val="12"/>
      <color theme="1"/>
      <name val="Arial Narrow"/>
      <family val="2"/>
    </font>
    <font>
      <u/>
      <sz val="7.7"/>
      <color theme="10"/>
      <name val="Calibri"/>
      <family val="2"/>
    </font>
    <font>
      <u/>
      <sz val="10"/>
      <color indexed="12"/>
      <name val="Arial"/>
      <family val="2"/>
    </font>
    <font>
      <i/>
      <sz val="11"/>
      <name val="Calibri"/>
      <family val="2"/>
      <scheme val="minor"/>
    </font>
    <font>
      <sz val="8"/>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indexed="2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8168889431442"/>
        <bgColor theme="4" tint="0.59999389629810485"/>
      </patternFill>
    </fill>
    <fill>
      <patternFill patternType="solid">
        <fgColor theme="4" tint="0.59999389629810485"/>
        <bgColor theme="4" tint="0.79998168889431442"/>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theme="0"/>
      </top>
      <bottom/>
      <diagonal/>
    </border>
    <border>
      <left style="thin">
        <color indexed="64"/>
      </left>
      <right style="thin">
        <color indexed="64"/>
      </right>
      <top/>
      <bottom/>
      <diagonal/>
    </border>
    <border>
      <left style="thin">
        <color indexed="64"/>
      </left>
      <right style="thin">
        <color indexed="64"/>
      </right>
      <top style="thin">
        <color theme="0"/>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thin">
        <color theme="0"/>
      </top>
      <bottom/>
      <diagonal/>
    </border>
    <border>
      <left/>
      <right style="thin">
        <color indexed="64"/>
      </right>
      <top/>
      <bottom/>
      <diagonal/>
    </border>
    <border>
      <left/>
      <right/>
      <top style="thin">
        <color theme="0"/>
      </top>
      <bottom/>
      <diagonal/>
    </border>
    <border>
      <left style="thin">
        <color indexed="64"/>
      </left>
      <right style="double">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theme="0"/>
      </top>
      <bottom/>
      <diagonal/>
    </border>
    <border>
      <left style="double">
        <color theme="1"/>
      </left>
      <right style="thin">
        <color indexed="64"/>
      </right>
      <top/>
      <bottom/>
      <diagonal/>
    </border>
    <border>
      <left style="double">
        <color indexed="64"/>
      </left>
      <right/>
      <top style="thin">
        <color indexed="64"/>
      </top>
      <bottom/>
      <diagonal/>
    </border>
    <border>
      <left style="double">
        <color indexed="64"/>
      </left>
      <right/>
      <top style="thin">
        <color theme="0"/>
      </top>
      <bottom/>
      <diagonal/>
    </border>
    <border>
      <left style="thin">
        <color indexed="64"/>
      </left>
      <right/>
      <top style="thin">
        <color theme="4" tint="0.39997558519241921"/>
      </top>
      <bottom/>
      <diagonal/>
    </border>
    <border>
      <left style="double">
        <color indexed="64"/>
      </left>
      <right/>
      <top style="thin">
        <color theme="4" tint="0.39997558519241921"/>
      </top>
      <bottom/>
      <diagonal/>
    </border>
    <border>
      <left style="thin">
        <color indexed="64"/>
      </left>
      <right style="thin">
        <color theme="4" tint="0.39997558519241921"/>
      </right>
      <top style="thin">
        <color indexed="64"/>
      </top>
      <bottom/>
      <diagonal/>
    </border>
    <border>
      <left style="thin">
        <color indexed="64"/>
      </left>
      <right style="thin">
        <color theme="4" tint="0.39997558519241921"/>
      </right>
      <top style="thin">
        <color theme="0"/>
      </top>
      <bottom/>
      <diagonal/>
    </border>
    <border>
      <left style="thin">
        <color theme="4" tint="0.39997558519241921"/>
      </left>
      <right/>
      <top style="thin">
        <color theme="4" tint="0.39997558519241921"/>
      </top>
      <bottom style="thin">
        <color theme="4" tint="0.39997558519241921"/>
      </bottom>
      <diagonal/>
    </border>
    <border>
      <left style="double">
        <color indexed="64"/>
      </left>
      <right/>
      <top/>
      <bottom/>
      <diagonal/>
    </border>
    <border>
      <left style="thin">
        <color indexed="64"/>
      </left>
      <right style="thin">
        <color theme="4" tint="0.39997558519241921"/>
      </right>
      <top/>
      <bottom/>
      <diagonal/>
    </border>
    <border>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s>
  <cellStyleXfs count="3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9" fillId="0" borderId="0"/>
    <xf numFmtId="0" fontId="11" fillId="0" borderId="0"/>
    <xf numFmtId="0" fontId="1" fillId="0" borderId="0"/>
    <xf numFmtId="0" fontId="4" fillId="0" borderId="0"/>
    <xf numFmtId="0" fontId="1" fillId="0" borderId="0"/>
    <xf numFmtId="0" fontId="4" fillId="0" borderId="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0" fontId="4" fillId="0" borderId="0"/>
    <xf numFmtId="43" fontId="4"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4" fillId="0" borderId="0"/>
    <xf numFmtId="0" fontId="1" fillId="0" borderId="0"/>
    <xf numFmtId="0" fontId="4" fillId="0" borderId="0"/>
    <xf numFmtId="0" fontId="1" fillId="0" borderId="0"/>
    <xf numFmtId="0" fontId="37" fillId="0" borderId="0" applyNumberFormat="0" applyFill="0" applyBorder="0" applyAlignment="0" applyProtection="0">
      <alignment vertical="top"/>
      <protection locked="0"/>
    </xf>
    <xf numFmtId="0" fontId="4" fillId="0" borderId="0"/>
    <xf numFmtId="0" fontId="4" fillId="0" borderId="0"/>
    <xf numFmtId="0" fontId="9"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8" fillId="0" borderId="0" applyNumberFormat="0" applyFill="0" applyBorder="0" applyAlignment="0" applyProtection="0">
      <alignment vertical="top"/>
      <protection locked="0"/>
    </xf>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cellStyleXfs>
  <cellXfs count="285">
    <xf numFmtId="0" fontId="0" fillId="0" borderId="0" xfId="0"/>
    <xf numFmtId="17" fontId="8" fillId="0" borderId="0" xfId="5" applyNumberFormat="1" applyFont="1"/>
    <xf numFmtId="0" fontId="8" fillId="0" borderId="0" xfId="5" applyFont="1"/>
    <xf numFmtId="0" fontId="10" fillId="0" borderId="0" xfId="6" applyFont="1" applyFill="1" applyBorder="1" applyAlignment="1"/>
    <xf numFmtId="0" fontId="12" fillId="0" borderId="0" xfId="7" applyFont="1" applyFill="1" applyBorder="1" applyAlignment="1"/>
    <xf numFmtId="0" fontId="8" fillId="0" borderId="0" xfId="5" applyFont="1" applyAlignment="1"/>
    <xf numFmtId="17" fontId="13" fillId="0" borderId="0" xfId="5" applyNumberFormat="1" applyFont="1" applyAlignment="1">
      <alignment horizontal="center" vertical="top" wrapText="1" readingOrder="1"/>
    </xf>
    <xf numFmtId="0" fontId="14" fillId="0" borderId="0" xfId="5" applyFont="1" applyAlignment="1">
      <alignment horizontal="center" vertical="top" wrapText="1" readingOrder="1"/>
    </xf>
    <xf numFmtId="0" fontId="8" fillId="0" borderId="0" xfId="5" applyFont="1" applyAlignment="1">
      <alignment horizontal="center" vertical="top" readingOrder="1"/>
    </xf>
    <xf numFmtId="0" fontId="8" fillId="0" borderId="0" xfId="5" applyFont="1" applyAlignment="1">
      <alignment horizontal="center" readingOrder="1"/>
    </xf>
    <xf numFmtId="0" fontId="0" fillId="0" borderId="0" xfId="0" applyFont="1" applyBorder="1"/>
    <xf numFmtId="0" fontId="0" fillId="0" borderId="0" xfId="0" applyFont="1"/>
    <xf numFmtId="0" fontId="5" fillId="0" borderId="0" xfId="0" applyFont="1"/>
    <xf numFmtId="0" fontId="0" fillId="0" borderId="0" xfId="0" applyAlignment="1">
      <alignment horizontal="center"/>
    </xf>
    <xf numFmtId="0" fontId="0" fillId="0" borderId="0" xfId="0" applyFill="1"/>
    <xf numFmtId="0" fontId="16" fillId="0" borderId="0" xfId="0" applyFont="1"/>
    <xf numFmtId="166" fontId="18" fillId="4" borderId="1" xfId="1" applyNumberFormat="1" applyFont="1" applyFill="1" applyBorder="1"/>
    <xf numFmtId="166" fontId="18" fillId="5" borderId="9" xfId="1" applyNumberFormat="1" applyFont="1" applyFill="1" applyBorder="1"/>
    <xf numFmtId="166" fontId="18" fillId="4" borderId="9" xfId="1" applyNumberFormat="1" applyFont="1" applyFill="1" applyBorder="1"/>
    <xf numFmtId="0" fontId="17" fillId="0" borderId="1" xfId="0" applyFont="1" applyBorder="1"/>
    <xf numFmtId="0" fontId="16" fillId="0" borderId="2" xfId="0" applyFont="1" applyBorder="1"/>
    <xf numFmtId="0" fontId="16" fillId="0" borderId="3" xfId="0" applyFont="1" applyBorder="1"/>
    <xf numFmtId="0" fontId="17" fillId="0" borderId="5" xfId="0" applyFont="1" applyBorder="1"/>
    <xf numFmtId="0" fontId="19" fillId="0" borderId="2" xfId="0" applyFont="1" applyBorder="1"/>
    <xf numFmtId="0" fontId="19" fillId="0" borderId="3" xfId="0" applyFont="1" applyBorder="1"/>
    <xf numFmtId="0" fontId="16" fillId="0" borderId="8" xfId="0" applyFont="1" applyBorder="1"/>
    <xf numFmtId="0" fontId="17" fillId="0" borderId="8" xfId="0" applyFont="1" applyBorder="1"/>
    <xf numFmtId="17" fontId="18" fillId="5" borderId="9" xfId="0" applyNumberFormat="1" applyFont="1" applyFill="1" applyBorder="1" applyAlignment="1">
      <alignment horizontal="center"/>
    </xf>
    <xf numFmtId="166" fontId="18" fillId="5" borderId="11" xfId="1" applyNumberFormat="1" applyFont="1" applyFill="1" applyBorder="1"/>
    <xf numFmtId="17" fontId="18" fillId="4" borderId="9" xfId="0" applyNumberFormat="1" applyFont="1" applyFill="1" applyBorder="1" applyAlignment="1">
      <alignment horizontal="center"/>
    </xf>
    <xf numFmtId="166" fontId="18" fillId="4" borderId="11" xfId="1" applyNumberFormat="1" applyFont="1" applyFill="1" applyBorder="1"/>
    <xf numFmtId="17" fontId="19" fillId="0" borderId="0" xfId="0" applyNumberFormat="1" applyFont="1" applyBorder="1"/>
    <xf numFmtId="0" fontId="19" fillId="0" borderId="8" xfId="0" applyFont="1" applyBorder="1"/>
    <xf numFmtId="0" fontId="19" fillId="0" borderId="6" xfId="0" applyFont="1" applyBorder="1"/>
    <xf numFmtId="167" fontId="20" fillId="2" borderId="13" xfId="2" applyNumberFormat="1" applyFont="1" applyFill="1" applyBorder="1"/>
    <xf numFmtId="167" fontId="20" fillId="2" borderId="7" xfId="2" applyNumberFormat="1" applyFont="1" applyFill="1" applyBorder="1"/>
    <xf numFmtId="167" fontId="20" fillId="7" borderId="12" xfId="2" applyNumberFormat="1" applyFont="1" applyFill="1" applyBorder="1"/>
    <xf numFmtId="167" fontId="20" fillId="7" borderId="10" xfId="2" applyNumberFormat="1" applyFont="1" applyFill="1" applyBorder="1"/>
    <xf numFmtId="167" fontId="20" fillId="2" borderId="10" xfId="2" applyNumberFormat="1" applyFont="1" applyFill="1" applyBorder="1"/>
    <xf numFmtId="166" fontId="18" fillId="4" borderId="13" xfId="1" applyNumberFormat="1" applyFont="1" applyFill="1" applyBorder="1"/>
    <xf numFmtId="166" fontId="18" fillId="5" borderId="14" xfId="1" applyNumberFormat="1" applyFont="1" applyFill="1" applyBorder="1"/>
    <xf numFmtId="166" fontId="18" fillId="4" borderId="14" xfId="1" applyNumberFormat="1" applyFont="1" applyFill="1" applyBorder="1"/>
    <xf numFmtId="166" fontId="18" fillId="4" borderId="1" xfId="1" applyNumberFormat="1" applyFont="1" applyFill="1" applyBorder="1" applyAlignment="1">
      <alignment horizontal="right" vertical="center"/>
    </xf>
    <xf numFmtId="166" fontId="18" fillId="4" borderId="1" xfId="1" applyNumberFormat="1" applyFont="1" applyFill="1" applyBorder="1" applyAlignment="1">
      <alignment horizontal="right"/>
    </xf>
    <xf numFmtId="17" fontId="18" fillId="4" borderId="7" xfId="0" applyNumberFormat="1" applyFont="1" applyFill="1" applyBorder="1" applyAlignment="1">
      <alignment horizontal="right"/>
    </xf>
    <xf numFmtId="166" fontId="18" fillId="5" borderId="9" xfId="1" applyNumberFormat="1" applyFont="1" applyFill="1" applyBorder="1" applyAlignment="1">
      <alignment horizontal="right"/>
    </xf>
    <xf numFmtId="17" fontId="18" fillId="5" borderId="11" xfId="0" applyNumberFormat="1" applyFont="1" applyFill="1" applyBorder="1" applyAlignment="1">
      <alignment horizontal="right"/>
    </xf>
    <xf numFmtId="166" fontId="18" fillId="4" borderId="9" xfId="1" applyNumberFormat="1" applyFont="1" applyFill="1" applyBorder="1" applyAlignment="1">
      <alignment horizontal="right"/>
    </xf>
    <xf numFmtId="17" fontId="18" fillId="4" borderId="11" xfId="0" applyNumberFormat="1" applyFont="1" applyFill="1" applyBorder="1" applyAlignment="1">
      <alignment horizontal="right"/>
    </xf>
    <xf numFmtId="17" fontId="18" fillId="4" borderId="7" xfId="0" applyNumberFormat="1" applyFont="1" applyFill="1" applyBorder="1" applyAlignment="1">
      <alignment horizontal="right" vertical="center"/>
    </xf>
    <xf numFmtId="166" fontId="18" fillId="5" borderId="9" xfId="1" applyNumberFormat="1" applyFont="1" applyFill="1" applyBorder="1" applyAlignment="1">
      <alignment horizontal="right" vertical="center"/>
    </xf>
    <xf numFmtId="17" fontId="18" fillId="5" borderId="11" xfId="0" applyNumberFormat="1" applyFont="1" applyFill="1" applyBorder="1" applyAlignment="1">
      <alignment horizontal="right" vertical="center"/>
    </xf>
    <xf numFmtId="166" fontId="18" fillId="4" borderId="9" xfId="1" applyNumberFormat="1" applyFont="1" applyFill="1" applyBorder="1" applyAlignment="1">
      <alignment horizontal="right" vertical="center"/>
    </xf>
    <xf numFmtId="17" fontId="18" fillId="4" borderId="11" xfId="0" applyNumberFormat="1" applyFont="1" applyFill="1" applyBorder="1" applyAlignment="1">
      <alignment horizontal="right" vertical="center"/>
    </xf>
    <xf numFmtId="0" fontId="22" fillId="0" borderId="0" xfId="0" applyFont="1"/>
    <xf numFmtId="0" fontId="16" fillId="0" borderId="0" xfId="0" applyFont="1" applyBorder="1"/>
    <xf numFmtId="166" fontId="0" fillId="0" borderId="0" xfId="0" applyNumberFormat="1"/>
    <xf numFmtId="0" fontId="0" fillId="0" borderId="0" xfId="0" applyBorder="1"/>
    <xf numFmtId="0" fontId="19" fillId="0" borderId="0" xfId="0" applyFont="1" applyBorder="1"/>
    <xf numFmtId="0" fontId="17" fillId="0" borderId="0" xfId="0" applyFont="1" applyBorder="1"/>
    <xf numFmtId="166" fontId="20" fillId="4" borderId="9" xfId="1" applyNumberFormat="1" applyFont="1" applyFill="1" applyBorder="1"/>
    <xf numFmtId="166" fontId="20" fillId="4" borderId="14" xfId="1" applyNumberFormat="1" applyFont="1" applyFill="1" applyBorder="1"/>
    <xf numFmtId="0" fontId="8" fillId="0" borderId="0" xfId="10" applyFont="1"/>
    <xf numFmtId="0" fontId="24" fillId="0" borderId="0" xfId="10" applyFont="1" applyAlignment="1">
      <alignment horizontal="left" vertical="center" wrapText="1"/>
    </xf>
    <xf numFmtId="0" fontId="24" fillId="0" borderId="0" xfId="10" applyFont="1" applyAlignment="1">
      <alignment horizontal="justify" vertical="justify" wrapText="1"/>
    </xf>
    <xf numFmtId="0" fontId="23" fillId="0" borderId="0" xfId="10" applyFont="1" applyAlignment="1">
      <alignment horizontal="left" vertical="center"/>
    </xf>
    <xf numFmtId="0" fontId="27" fillId="0" borderId="0" xfId="13" applyFont="1" applyAlignment="1">
      <alignment horizontal="left" wrapText="1"/>
    </xf>
    <xf numFmtId="0" fontId="28" fillId="0" borderId="0" xfId="0" applyFont="1" applyBorder="1" applyAlignment="1">
      <alignment horizontal="left" vertical="center"/>
    </xf>
    <xf numFmtId="0" fontId="16" fillId="0" borderId="1" xfId="0" applyFont="1" applyBorder="1"/>
    <xf numFmtId="0" fontId="30" fillId="0" borderId="0" xfId="0" applyFont="1"/>
    <xf numFmtId="43" fontId="0" fillId="0" borderId="0" xfId="0" applyNumberFormat="1"/>
    <xf numFmtId="0" fontId="2" fillId="0" borderId="0" xfId="0" applyFont="1"/>
    <xf numFmtId="166" fontId="29" fillId="4" borderId="9" xfId="1" applyNumberFormat="1" applyFont="1" applyFill="1" applyBorder="1"/>
    <xf numFmtId="166" fontId="29" fillId="5" borderId="9" xfId="1" applyNumberFormat="1" applyFont="1" applyFill="1" applyBorder="1"/>
    <xf numFmtId="0" fontId="31" fillId="3" borderId="4" xfId="0" applyFont="1" applyFill="1" applyBorder="1" applyAlignment="1">
      <alignment horizontal="center" vertical="center" wrapText="1"/>
    </xf>
    <xf numFmtId="0" fontId="2" fillId="0" borderId="0" xfId="0" applyFont="1" applyFill="1"/>
    <xf numFmtId="166" fontId="20" fillId="4" borderId="11" xfId="1" applyNumberFormat="1" applyFont="1" applyFill="1" applyBorder="1"/>
    <xf numFmtId="17" fontId="20" fillId="4" borderId="9" xfId="0" applyNumberFormat="1" applyFont="1" applyFill="1" applyBorder="1" applyAlignment="1">
      <alignment horizontal="center"/>
    </xf>
    <xf numFmtId="166" fontId="20" fillId="5" borderId="15" xfId="1" applyNumberFormat="1" applyFont="1" applyFill="1" applyBorder="1"/>
    <xf numFmtId="17" fontId="20" fillId="5" borderId="9" xfId="0" applyNumberFormat="1" applyFont="1" applyFill="1" applyBorder="1" applyAlignment="1">
      <alignment horizontal="center"/>
    </xf>
    <xf numFmtId="166" fontId="20" fillId="5" borderId="9" xfId="1" applyNumberFormat="1" applyFont="1" applyFill="1" applyBorder="1"/>
    <xf numFmtId="167" fontId="29" fillId="0" borderId="0" xfId="2" applyNumberFormat="1" applyFont="1" applyFill="1" applyBorder="1"/>
    <xf numFmtId="0" fontId="6" fillId="0" borderId="0" xfId="0" applyFont="1"/>
    <xf numFmtId="0" fontId="6" fillId="0" borderId="0" xfId="0" applyFont="1" applyBorder="1"/>
    <xf numFmtId="0" fontId="16" fillId="0" borderId="8" xfId="0" applyFont="1" applyFill="1" applyBorder="1" applyAlignment="1"/>
    <xf numFmtId="0" fontId="16" fillId="0" borderId="0" xfId="0" applyFont="1" applyFill="1" applyBorder="1" applyAlignment="1"/>
    <xf numFmtId="0" fontId="0" fillId="0" borderId="0" xfId="0" applyFill="1" applyBorder="1"/>
    <xf numFmtId="164" fontId="20" fillId="4" borderId="9" xfId="2" applyNumberFormat="1" applyFont="1" applyFill="1" applyBorder="1"/>
    <xf numFmtId="164" fontId="20" fillId="4" borderId="11" xfId="2" applyNumberFormat="1" applyFont="1" applyFill="1" applyBorder="1"/>
    <xf numFmtId="164" fontId="18" fillId="5" borderId="9" xfId="2" applyNumberFormat="1" applyFont="1" applyFill="1" applyBorder="1"/>
    <xf numFmtId="164" fontId="18" fillId="5" borderId="11" xfId="2" applyNumberFormat="1" applyFont="1" applyFill="1" applyBorder="1"/>
    <xf numFmtId="167" fontId="18" fillId="2" borderId="10" xfId="2" applyNumberFormat="1" applyFont="1" applyFill="1" applyBorder="1"/>
    <xf numFmtId="17" fontId="18" fillId="5" borderId="0" xfId="0" applyNumberFormat="1" applyFont="1" applyFill="1" applyBorder="1" applyAlignment="1">
      <alignment horizontal="center"/>
    </xf>
    <xf numFmtId="166" fontId="20" fillId="4" borderId="4" xfId="1" applyNumberFormat="1" applyFont="1" applyFill="1" applyBorder="1"/>
    <xf numFmtId="166" fontId="20" fillId="4" borderId="10" xfId="1" applyNumberFormat="1" applyFont="1" applyFill="1" applyBorder="1"/>
    <xf numFmtId="164" fontId="20" fillId="4" borderId="4" xfId="2" applyNumberFormat="1" applyFont="1" applyFill="1" applyBorder="1"/>
    <xf numFmtId="164" fontId="20" fillId="4" borderId="10" xfId="2" applyNumberFormat="1" applyFont="1" applyFill="1" applyBorder="1"/>
    <xf numFmtId="166" fontId="18" fillId="5" borderId="0" xfId="1" applyNumberFormat="1" applyFont="1" applyFill="1" applyBorder="1"/>
    <xf numFmtId="0" fontId="31" fillId="3" borderId="0" xfId="0" applyFont="1" applyFill="1" applyBorder="1" applyAlignment="1">
      <alignment horizontal="center" vertical="center" wrapText="1"/>
    </xf>
    <xf numFmtId="17" fontId="18" fillId="4" borderId="0" xfId="0" applyNumberFormat="1" applyFont="1" applyFill="1" applyBorder="1" applyAlignment="1">
      <alignment horizontal="center"/>
    </xf>
    <xf numFmtId="166" fontId="18" fillId="4" borderId="0" xfId="1" applyNumberFormat="1" applyFont="1" applyFill="1" applyBorder="1"/>
    <xf numFmtId="166" fontId="0" fillId="0" borderId="0" xfId="0" applyNumberFormat="1" applyBorder="1"/>
    <xf numFmtId="17" fontId="20" fillId="4" borderId="0" xfId="0" applyNumberFormat="1" applyFont="1" applyFill="1" applyBorder="1" applyAlignment="1">
      <alignment horizontal="center"/>
    </xf>
    <xf numFmtId="166" fontId="20" fillId="4" borderId="0" xfId="1" applyNumberFormat="1" applyFont="1" applyFill="1" applyBorder="1"/>
    <xf numFmtId="17" fontId="20" fillId="5" borderId="0" xfId="0" applyNumberFormat="1" applyFont="1" applyFill="1" applyBorder="1" applyAlignment="1">
      <alignment horizontal="center"/>
    </xf>
    <xf numFmtId="166" fontId="20" fillId="5" borderId="0" xfId="1" applyNumberFormat="1" applyFont="1" applyFill="1" applyBorder="1"/>
    <xf numFmtId="0" fontId="31" fillId="6" borderId="0" xfId="0" applyFont="1" applyFill="1" applyBorder="1" applyAlignment="1">
      <alignment horizontal="center"/>
    </xf>
    <xf numFmtId="0" fontId="34" fillId="0" borderId="0" xfId="0" applyFont="1" applyBorder="1"/>
    <xf numFmtId="0" fontId="35" fillId="0" borderId="0" xfId="0" applyFont="1" applyBorder="1"/>
    <xf numFmtId="0" fontId="36" fillId="6" borderId="0" xfId="0" applyFont="1" applyFill="1" applyBorder="1" applyAlignment="1">
      <alignment horizontal="center"/>
    </xf>
    <xf numFmtId="167" fontId="18" fillId="7" borderId="10" xfId="2" applyNumberFormat="1" applyFont="1" applyFill="1" applyBorder="1"/>
    <xf numFmtId="166" fontId="18" fillId="4" borderId="4" xfId="1" applyNumberFormat="1" applyFont="1" applyFill="1" applyBorder="1"/>
    <xf numFmtId="167" fontId="0" fillId="0" borderId="0" xfId="0" applyNumberFormat="1"/>
    <xf numFmtId="166" fontId="18" fillId="4" borderId="4" xfId="1" applyNumberFormat="1" applyFont="1" applyFill="1" applyBorder="1" applyAlignment="1">
      <alignment horizontal="right"/>
    </xf>
    <xf numFmtId="166" fontId="18" fillId="4" borderId="12" xfId="1" applyNumberFormat="1" applyFont="1" applyFill="1" applyBorder="1"/>
    <xf numFmtId="166" fontId="18" fillId="5" borderId="4" xfId="1" applyNumberFormat="1" applyFont="1" applyFill="1" applyBorder="1"/>
    <xf numFmtId="166" fontId="18" fillId="5" borderId="12" xfId="1" applyNumberFormat="1" applyFont="1" applyFill="1" applyBorder="1"/>
    <xf numFmtId="166" fontId="18" fillId="5" borderId="17" xfId="1" applyNumberFormat="1" applyFont="1" applyFill="1" applyBorder="1"/>
    <xf numFmtId="166" fontId="20" fillId="5" borderId="10" xfId="1" applyNumberFormat="1" applyFont="1" applyFill="1" applyBorder="1"/>
    <xf numFmtId="164" fontId="20" fillId="5" borderId="9" xfId="2" applyNumberFormat="1" applyFont="1" applyFill="1" applyBorder="1"/>
    <xf numFmtId="164" fontId="20" fillId="5" borderId="11" xfId="2" applyNumberFormat="1" applyFont="1" applyFill="1" applyBorder="1"/>
    <xf numFmtId="166" fontId="0" fillId="0" borderId="0" xfId="0" applyNumberFormat="1" applyFont="1" applyBorder="1"/>
    <xf numFmtId="0" fontId="0" fillId="0" borderId="0" xfId="0"/>
    <xf numFmtId="0" fontId="2" fillId="0" borderId="0" xfId="0" applyFont="1"/>
    <xf numFmtId="0" fontId="2" fillId="0" borderId="0" xfId="0" applyFont="1"/>
    <xf numFmtId="0" fontId="0" fillId="0" borderId="0" xfId="0" applyFont="1"/>
    <xf numFmtId="17" fontId="18" fillId="5" borderId="9" xfId="0" applyNumberFormat="1" applyFont="1" applyFill="1" applyBorder="1" applyAlignment="1">
      <alignment horizontal="center"/>
    </xf>
    <xf numFmtId="0" fontId="0" fillId="0" borderId="0" xfId="0"/>
    <xf numFmtId="166" fontId="0" fillId="0" borderId="0" xfId="0" applyNumberFormat="1" applyFont="1"/>
    <xf numFmtId="0" fontId="0" fillId="0" borderId="0" xfId="0" applyAlignment="1">
      <alignment wrapText="1"/>
    </xf>
    <xf numFmtId="0" fontId="15" fillId="0" borderId="0" xfId="0" applyFont="1" applyAlignment="1">
      <alignment horizontal="left" vertical="center"/>
    </xf>
    <xf numFmtId="0" fontId="5" fillId="0" borderId="0" xfId="0" applyFont="1" applyAlignment="1">
      <alignment horizontal="left" vertical="center" wrapText="1"/>
    </xf>
    <xf numFmtId="0" fontId="15" fillId="0" borderId="0" xfId="3" applyFont="1" applyAlignment="1" applyProtection="1">
      <alignment horizontal="left" vertical="center"/>
      <protection locked="0"/>
    </xf>
    <xf numFmtId="0" fontId="3" fillId="0" borderId="0" xfId="0" applyFont="1" applyAlignment="1">
      <alignment horizontal="left" vertical="center" indent="2"/>
    </xf>
    <xf numFmtId="0" fontId="5" fillId="0" borderId="0" xfId="0" applyFont="1" applyAlignment="1">
      <alignment vertical="center" wrapText="1"/>
    </xf>
    <xf numFmtId="0" fontId="5" fillId="0" borderId="0" xfId="3" applyFont="1" applyAlignment="1" applyProtection="1">
      <alignment vertical="top"/>
      <protection locked="0"/>
    </xf>
    <xf numFmtId="0" fontId="7" fillId="0" borderId="0" xfId="3" applyFont="1" applyAlignment="1" applyProtection="1">
      <alignment vertical="top"/>
      <protection locked="0"/>
    </xf>
    <xf numFmtId="0" fontId="3" fillId="0" borderId="0" xfId="0" applyFont="1" applyAlignment="1">
      <alignment horizontal="left" vertical="center" wrapText="1" indent="2"/>
    </xf>
    <xf numFmtId="0" fontId="3" fillId="0" borderId="0" xfId="0" applyFont="1" applyAlignment="1">
      <alignment horizontal="left" vertical="center" indent="3"/>
    </xf>
    <xf numFmtId="0" fontId="0" fillId="0" borderId="0" xfId="0" applyAlignment="1">
      <alignment horizontal="left" indent="1"/>
    </xf>
    <xf numFmtId="0" fontId="5" fillId="0" borderId="0" xfId="0" applyFont="1" applyAlignment="1">
      <alignment horizontal="left" vertical="center" indent="3"/>
    </xf>
    <xf numFmtId="0" fontId="0" fillId="0" borderId="0" xfId="0" applyAlignment="1">
      <alignment horizontal="left" vertical="top" wrapText="1" indent="3"/>
    </xf>
    <xf numFmtId="0" fontId="0" fillId="0" borderId="0" xfId="0" applyAlignment="1">
      <alignment vertical="top" wrapText="1"/>
    </xf>
    <xf numFmtId="0" fontId="0" fillId="0" borderId="0" xfId="0" applyAlignment="1">
      <alignment horizontal="left" vertical="center" indent="2"/>
    </xf>
    <xf numFmtId="0" fontId="3" fillId="0" borderId="0" xfId="0" applyFont="1" applyAlignment="1">
      <alignment horizontal="left" vertical="center" indent="4"/>
    </xf>
    <xf numFmtId="0" fontId="0" fillId="0" borderId="0" xfId="0" applyAlignment="1">
      <alignment horizontal="left" vertical="center" wrapText="1" indent="2"/>
    </xf>
    <xf numFmtId="0" fontId="0" fillId="0" borderId="0" xfId="0" applyAlignment="1">
      <alignment horizontal="left" vertical="top" wrapText="1" indent="2"/>
    </xf>
    <xf numFmtId="0" fontId="6" fillId="0" borderId="0" xfId="0" applyFont="1" applyAlignment="1">
      <alignment horizontal="left" vertical="center" wrapText="1" indent="4"/>
    </xf>
    <xf numFmtId="0" fontId="6" fillId="0" borderId="0" xfId="0" applyFont="1" applyAlignment="1">
      <alignment horizontal="left" vertical="center" indent="2"/>
    </xf>
    <xf numFmtId="0" fontId="0" fillId="0" borderId="0" xfId="0" applyAlignment="1">
      <alignment horizontal="left" vertical="center"/>
    </xf>
    <xf numFmtId="0" fontId="6" fillId="0" borderId="0" xfId="0" applyFont="1" applyAlignment="1">
      <alignment horizontal="left" vertical="center" wrapText="1" indent="2"/>
    </xf>
    <xf numFmtId="0" fontId="15" fillId="0" borderId="0" xfId="3" applyFont="1" applyAlignment="1" applyProtection="1">
      <alignment horizontal="left" vertical="center" indent="1"/>
      <protection locked="0"/>
    </xf>
    <xf numFmtId="17" fontId="18" fillId="4" borderId="2" xfId="0" applyNumberFormat="1" applyFont="1" applyFill="1" applyBorder="1" applyAlignment="1">
      <alignment horizontal="center"/>
    </xf>
    <xf numFmtId="17" fontId="18" fillId="5" borderId="16" xfId="0" applyNumberFormat="1" applyFont="1" applyFill="1" applyBorder="1" applyAlignment="1">
      <alignment horizontal="center"/>
    </xf>
    <xf numFmtId="17" fontId="18" fillId="4" borderId="16" xfId="0" applyNumberFormat="1" applyFont="1" applyFill="1" applyBorder="1" applyAlignment="1">
      <alignment horizontal="center"/>
    </xf>
    <xf numFmtId="17" fontId="20" fillId="4" borderId="16" xfId="0" applyNumberFormat="1" applyFont="1" applyFill="1" applyBorder="1" applyAlignment="1">
      <alignment horizontal="center"/>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21" xfId="0" applyFont="1" applyFill="1" applyBorder="1" applyAlignment="1">
      <alignment horizontal="center" vertical="center" wrapText="1"/>
    </xf>
    <xf numFmtId="0" fontId="17" fillId="0" borderId="3" xfId="0" applyFont="1" applyBorder="1"/>
    <xf numFmtId="0" fontId="31" fillId="6" borderId="19" xfId="0" quotePrefix="1" applyFont="1" applyFill="1" applyBorder="1" applyAlignment="1">
      <alignment horizontal="center" vertical="center" wrapText="1"/>
    </xf>
    <xf numFmtId="0" fontId="31" fillId="6" borderId="19" xfId="0" applyFont="1" applyFill="1" applyBorder="1" applyAlignment="1">
      <alignment horizontal="center"/>
    </xf>
    <xf numFmtId="9" fontId="31" fillId="6" borderId="19" xfId="0" applyNumberFormat="1" applyFont="1" applyFill="1" applyBorder="1" applyAlignment="1">
      <alignment horizontal="center"/>
    </xf>
    <xf numFmtId="9" fontId="31" fillId="3" borderId="19" xfId="0" quotePrefix="1" applyNumberFormat="1" applyFont="1" applyFill="1" applyBorder="1" applyAlignment="1">
      <alignment horizontal="center"/>
    </xf>
    <xf numFmtId="0" fontId="31" fillId="6" borderId="20" xfId="0" applyFont="1" applyFill="1" applyBorder="1" applyAlignment="1">
      <alignment horizontal="center"/>
    </xf>
    <xf numFmtId="166" fontId="20" fillId="4" borderId="1" xfId="1" applyNumberFormat="1" applyFont="1" applyFill="1" applyBorder="1"/>
    <xf numFmtId="0" fontId="31" fillId="6" borderId="18" xfId="0" applyFont="1" applyFill="1" applyBorder="1" applyAlignment="1">
      <alignment horizontal="center"/>
    </xf>
    <xf numFmtId="0" fontId="31" fillId="3" borderId="19" xfId="0" quotePrefix="1" applyNumberFormat="1" applyFont="1" applyFill="1" applyBorder="1" applyAlignment="1">
      <alignment horizontal="center"/>
    </xf>
    <xf numFmtId="0" fontId="31" fillId="6" borderId="19" xfId="0" applyNumberFormat="1" applyFont="1" applyFill="1" applyBorder="1" applyAlignment="1">
      <alignment horizontal="center"/>
    </xf>
    <xf numFmtId="16" fontId="31" fillId="3" borderId="19" xfId="0" quotePrefix="1" applyNumberFormat="1" applyFont="1" applyFill="1" applyBorder="1" applyAlignment="1">
      <alignment horizontal="center"/>
    </xf>
    <xf numFmtId="17" fontId="31" fillId="3" borderId="19" xfId="0" quotePrefix="1" applyNumberFormat="1" applyFont="1" applyFill="1" applyBorder="1" applyAlignment="1">
      <alignment horizontal="center"/>
    </xf>
    <xf numFmtId="166" fontId="18" fillId="4" borderId="22" xfId="1" applyNumberFormat="1" applyFont="1" applyFill="1" applyBorder="1"/>
    <xf numFmtId="166" fontId="18" fillId="5" borderId="23" xfId="1" applyNumberFormat="1" applyFont="1" applyFill="1" applyBorder="1"/>
    <xf numFmtId="166" fontId="18" fillId="4" borderId="23" xfId="1" applyNumberFormat="1" applyFont="1" applyFill="1" applyBorder="1"/>
    <xf numFmtId="166" fontId="20" fillId="4" borderId="23" xfId="1" applyNumberFormat="1" applyFont="1" applyFill="1" applyBorder="1"/>
    <xf numFmtId="0" fontId="31" fillId="3" borderId="20" xfId="0" applyFont="1" applyFill="1" applyBorder="1" applyAlignment="1">
      <alignment horizontal="center" vertical="center" wrapText="1"/>
    </xf>
    <xf numFmtId="0" fontId="39" fillId="0" borderId="0" xfId="0" applyFont="1"/>
    <xf numFmtId="166" fontId="20" fillId="4" borderId="4" xfId="1" applyNumberFormat="1" applyFont="1" applyFill="1" applyBorder="1" applyAlignment="1">
      <alignment horizontal="right"/>
    </xf>
    <xf numFmtId="167" fontId="20" fillId="2" borderId="10" xfId="2" applyNumberFormat="1" applyFont="1" applyFill="1" applyBorder="1" applyAlignment="1">
      <alignment horizontal="right"/>
    </xf>
    <xf numFmtId="167" fontId="20" fillId="7" borderId="10" xfId="2" applyNumberFormat="1" applyFont="1" applyFill="1" applyBorder="1" applyAlignment="1">
      <alignment horizontal="right"/>
    </xf>
    <xf numFmtId="167" fontId="20" fillId="2" borderId="24" xfId="2" applyNumberFormat="1" applyFont="1" applyFill="1" applyBorder="1" applyAlignment="1">
      <alignment horizontal="right"/>
    </xf>
    <xf numFmtId="167" fontId="20" fillId="7" borderId="24" xfId="2" applyNumberFormat="1" applyFont="1" applyFill="1" applyBorder="1" applyAlignment="1">
      <alignment horizontal="right"/>
    </xf>
    <xf numFmtId="167" fontId="20" fillId="2" borderId="24" xfId="2" applyNumberFormat="1" applyFont="1" applyFill="1" applyBorder="1"/>
    <xf numFmtId="167" fontId="20" fillId="7" borderId="24" xfId="2" applyNumberFormat="1" applyFont="1" applyFill="1" applyBorder="1"/>
    <xf numFmtId="166" fontId="18" fillId="5" borderId="4" xfId="1" applyNumberFormat="1" applyFont="1" applyFill="1" applyBorder="1" applyAlignment="1">
      <alignment horizontal="right"/>
    </xf>
    <xf numFmtId="166" fontId="18" fillId="5" borderId="12" xfId="1" applyNumberFormat="1" applyFont="1" applyFill="1" applyBorder="1" applyAlignment="1">
      <alignment horizontal="right"/>
    </xf>
    <xf numFmtId="166" fontId="18" fillId="5" borderId="24" xfId="1" applyNumberFormat="1" applyFont="1" applyFill="1" applyBorder="1" applyAlignment="1">
      <alignment horizontal="right"/>
    </xf>
    <xf numFmtId="166" fontId="18" fillId="4" borderId="12" xfId="1" applyNumberFormat="1" applyFont="1" applyFill="1" applyBorder="1" applyAlignment="1">
      <alignment horizontal="right"/>
    </xf>
    <xf numFmtId="166" fontId="20" fillId="4" borderId="12" xfId="1" applyNumberFormat="1" applyFont="1" applyFill="1" applyBorder="1"/>
    <xf numFmtId="166" fontId="20" fillId="5" borderId="4" xfId="1" applyNumberFormat="1" applyFont="1" applyFill="1" applyBorder="1"/>
    <xf numFmtId="166" fontId="20" fillId="5" borderId="4" xfId="1" applyNumberFormat="1" applyFont="1" applyFill="1" applyBorder="1" applyAlignment="1">
      <alignment horizontal="right"/>
    </xf>
    <xf numFmtId="166" fontId="18" fillId="4" borderId="25" xfId="1" applyNumberFormat="1" applyFont="1" applyFill="1" applyBorder="1"/>
    <xf numFmtId="166" fontId="18" fillId="5" borderId="26" xfId="1" applyNumberFormat="1" applyFont="1" applyFill="1" applyBorder="1"/>
    <xf numFmtId="166" fontId="18" fillId="4" borderId="26" xfId="1" applyNumberFormat="1" applyFont="1" applyFill="1" applyBorder="1"/>
    <xf numFmtId="166" fontId="20" fillId="4" borderId="26" xfId="1" applyNumberFormat="1" applyFont="1" applyFill="1" applyBorder="1"/>
    <xf numFmtId="166" fontId="20" fillId="5" borderId="26" xfId="1" applyNumberFormat="1" applyFont="1" applyFill="1" applyBorder="1"/>
    <xf numFmtId="166" fontId="18" fillId="4" borderId="27" xfId="1" applyNumberFormat="1" applyFont="1" applyFill="1" applyBorder="1"/>
    <xf numFmtId="166" fontId="18" fillId="4" borderId="28" xfId="1" applyNumberFormat="1" applyFont="1" applyFill="1" applyBorder="1"/>
    <xf numFmtId="166" fontId="18" fillId="4" borderId="29" xfId="1" applyNumberFormat="1" applyFont="1" applyFill="1" applyBorder="1"/>
    <xf numFmtId="166" fontId="18" fillId="5" borderId="30" xfId="1" applyNumberFormat="1" applyFont="1" applyFill="1" applyBorder="1"/>
    <xf numFmtId="166" fontId="18" fillId="4" borderId="30" xfId="1" applyNumberFormat="1" applyFont="1" applyFill="1" applyBorder="1"/>
    <xf numFmtId="0" fontId="31" fillId="6" borderId="0"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1" fillId="6" borderId="10" xfId="0" applyFont="1" applyFill="1" applyBorder="1" applyAlignment="1">
      <alignment horizontal="center" vertical="center" wrapText="1"/>
    </xf>
    <xf numFmtId="17" fontId="18" fillId="4" borderId="31" xfId="0" applyNumberFormat="1" applyFont="1" applyFill="1" applyBorder="1" applyAlignment="1">
      <alignment horizontal="center"/>
    </xf>
    <xf numFmtId="17" fontId="18" fillId="5" borderId="31" xfId="0" applyNumberFormat="1" applyFont="1" applyFill="1" applyBorder="1" applyAlignment="1">
      <alignment horizontal="center"/>
    </xf>
    <xf numFmtId="166" fontId="20" fillId="4" borderId="15" xfId="1" applyNumberFormat="1" applyFont="1" applyFill="1" applyBorder="1"/>
    <xf numFmtId="166" fontId="18" fillId="4" borderId="15" xfId="1" applyNumberFormat="1" applyFont="1" applyFill="1" applyBorder="1"/>
    <xf numFmtId="166" fontId="18" fillId="5" borderId="15" xfId="1" applyNumberFormat="1" applyFont="1" applyFill="1" applyBorder="1"/>
    <xf numFmtId="166" fontId="18" fillId="4" borderId="10" xfId="1" applyNumberFormat="1" applyFont="1" applyFill="1" applyBorder="1"/>
    <xf numFmtId="166" fontId="18" fillId="5" borderId="10" xfId="1" applyNumberFormat="1" applyFont="1" applyFill="1" applyBorder="1"/>
    <xf numFmtId="166" fontId="6" fillId="0" borderId="0" xfId="0" applyNumberFormat="1" applyFont="1"/>
    <xf numFmtId="166" fontId="18" fillId="5" borderId="32" xfId="1" applyNumberFormat="1" applyFont="1" applyFill="1" applyBorder="1"/>
    <xf numFmtId="166" fontId="18" fillId="5" borderId="33" xfId="1" applyNumberFormat="1" applyFont="1" applyFill="1" applyBorder="1"/>
    <xf numFmtId="166" fontId="18" fillId="5" borderId="16" xfId="1" applyNumberFormat="1" applyFont="1" applyFill="1" applyBorder="1"/>
    <xf numFmtId="166" fontId="18" fillId="4" borderId="34" xfId="1" applyNumberFormat="1" applyFont="1" applyFill="1" applyBorder="1"/>
    <xf numFmtId="166" fontId="18" fillId="5" borderId="34" xfId="1" applyNumberFormat="1" applyFont="1" applyFill="1" applyBorder="1"/>
    <xf numFmtId="166" fontId="20" fillId="4" borderId="34" xfId="1" applyNumberFormat="1" applyFont="1" applyFill="1" applyBorder="1"/>
    <xf numFmtId="166" fontId="18" fillId="4" borderId="7" xfId="1" applyNumberFormat="1" applyFont="1" applyFill="1" applyBorder="1"/>
    <xf numFmtId="166" fontId="20" fillId="5" borderId="16" xfId="1" applyNumberFormat="1" applyFont="1" applyFill="1" applyBorder="1" applyAlignment="1">
      <alignment horizontal="right"/>
    </xf>
    <xf numFmtId="166" fontId="20" fillId="4" borderId="16" xfId="1" applyNumberFormat="1" applyFont="1" applyFill="1" applyBorder="1" applyAlignment="1">
      <alignment horizontal="right"/>
    </xf>
    <xf numFmtId="166" fontId="18" fillId="5" borderId="16" xfId="1" applyNumberFormat="1" applyFont="1" applyFill="1" applyBorder="1" applyAlignment="1">
      <alignment horizontal="right"/>
    </xf>
    <xf numFmtId="166" fontId="20" fillId="4" borderId="0" xfId="1" applyNumberFormat="1" applyFont="1" applyFill="1" applyBorder="1" applyAlignment="1">
      <alignment horizontal="right"/>
    </xf>
    <xf numFmtId="166" fontId="18" fillId="4" borderId="16" xfId="1" applyNumberFormat="1" applyFont="1" applyFill="1" applyBorder="1" applyAlignment="1">
      <alignment horizontal="right"/>
    </xf>
    <xf numFmtId="166" fontId="18" fillId="4" borderId="11" xfId="1" applyNumberFormat="1" applyFont="1" applyFill="1" applyBorder="1" applyAlignment="1">
      <alignment horizontal="right"/>
    </xf>
    <xf numFmtId="166" fontId="18" fillId="5" borderId="11" xfId="1" applyNumberFormat="1" applyFont="1" applyFill="1" applyBorder="1" applyAlignment="1">
      <alignment horizontal="right"/>
    </xf>
    <xf numFmtId="0" fontId="0" fillId="0" borderId="15" xfId="0" applyBorder="1"/>
    <xf numFmtId="0" fontId="0" fillId="0" borderId="3" xfId="0" applyBorder="1"/>
    <xf numFmtId="17" fontId="0" fillId="0" borderId="0" xfId="0" applyNumberFormat="1"/>
    <xf numFmtId="166" fontId="18" fillId="4" borderId="7" xfId="1" applyNumberFormat="1" applyFont="1" applyFill="1" applyBorder="1" applyAlignment="1">
      <alignment horizontal="right"/>
    </xf>
    <xf numFmtId="166" fontId="18" fillId="5" borderId="10" xfId="1" applyNumberFormat="1" applyFont="1" applyFill="1" applyBorder="1" applyAlignment="1">
      <alignment horizontal="right"/>
    </xf>
    <xf numFmtId="166" fontId="18" fillId="4" borderId="10" xfId="1" applyNumberFormat="1" applyFont="1" applyFill="1" applyBorder="1" applyAlignment="1">
      <alignment horizontal="right"/>
    </xf>
    <xf numFmtId="166" fontId="20" fillId="4" borderId="10" xfId="1" applyNumberFormat="1" applyFont="1" applyFill="1" applyBorder="1" applyAlignment="1">
      <alignment horizontal="right"/>
    </xf>
    <xf numFmtId="166" fontId="20" fillId="5" borderId="10" xfId="1" applyNumberFormat="1" applyFont="1" applyFill="1" applyBorder="1" applyAlignment="1">
      <alignment horizontal="right"/>
    </xf>
    <xf numFmtId="49" fontId="32" fillId="0" borderId="0" xfId="8" applyNumberFormat="1" applyFont="1" applyFill="1" applyAlignment="1">
      <alignment horizontal="left" indent="1"/>
    </xf>
    <xf numFmtId="0" fontId="33" fillId="0" borderId="0" xfId="5" applyFont="1" applyFill="1"/>
    <xf numFmtId="0" fontId="24" fillId="0" borderId="0" xfId="10" applyFont="1" applyFill="1" applyAlignment="1">
      <alignment horizontal="justify" vertical="justify" wrapText="1"/>
    </xf>
    <xf numFmtId="166" fontId="0" fillId="0" borderId="0" xfId="0" applyNumberFormat="1" applyFill="1" applyBorder="1"/>
    <xf numFmtId="166" fontId="18" fillId="4" borderId="15" xfId="1" applyNumberFormat="1" applyFont="1" applyFill="1" applyBorder="1" applyAlignment="1">
      <alignment horizontal="right"/>
    </xf>
    <xf numFmtId="166" fontId="18" fillId="5" borderId="15" xfId="1" applyNumberFormat="1" applyFont="1" applyFill="1" applyBorder="1" applyAlignment="1">
      <alignment horizontal="right"/>
    </xf>
    <xf numFmtId="167" fontId="18" fillId="7" borderId="10" xfId="2" applyNumberFormat="1" applyFont="1" applyFill="1" applyBorder="1" applyAlignment="1">
      <alignment horizontal="right"/>
    </xf>
    <xf numFmtId="167" fontId="20" fillId="2" borderId="7" xfId="2" applyNumberFormat="1" applyFont="1" applyFill="1" applyBorder="1" applyAlignment="1">
      <alignment horizontal="right"/>
    </xf>
    <xf numFmtId="166" fontId="20" fillId="4" borderId="9" xfId="1" applyNumberFormat="1" applyFont="1" applyFill="1" applyBorder="1" applyAlignment="1">
      <alignment horizontal="right"/>
    </xf>
    <xf numFmtId="166" fontId="20" fillId="5" borderId="9" xfId="1" applyNumberFormat="1" applyFont="1" applyFill="1" applyBorder="1" applyAlignment="1">
      <alignment horizontal="right"/>
    </xf>
    <xf numFmtId="167" fontId="18" fillId="2" borderId="10" xfId="2" applyNumberFormat="1" applyFont="1" applyFill="1" applyBorder="1" applyAlignment="1">
      <alignment horizontal="right"/>
    </xf>
    <xf numFmtId="166" fontId="20" fillId="4" borderId="12" xfId="1" applyNumberFormat="1" applyFont="1" applyFill="1" applyBorder="1" applyAlignment="1">
      <alignment horizontal="right"/>
    </xf>
    <xf numFmtId="166" fontId="20" fillId="4" borderId="15" xfId="1" applyNumberFormat="1" applyFont="1" applyFill="1" applyBorder="1" applyAlignment="1">
      <alignment horizontal="right"/>
    </xf>
    <xf numFmtId="166" fontId="20" fillId="5" borderId="15" xfId="1" applyNumberFormat="1" applyFont="1" applyFill="1" applyBorder="1" applyAlignment="1">
      <alignment horizontal="right"/>
    </xf>
    <xf numFmtId="166" fontId="18" fillId="4" borderId="22" xfId="1" applyNumberFormat="1" applyFont="1" applyFill="1" applyBorder="1" applyAlignment="1">
      <alignment horizontal="right"/>
    </xf>
    <xf numFmtId="166" fontId="18" fillId="5" borderId="17" xfId="1" applyNumberFormat="1" applyFont="1" applyFill="1" applyBorder="1" applyAlignment="1">
      <alignment horizontal="right"/>
    </xf>
    <xf numFmtId="166" fontId="18" fillId="5" borderId="0" xfId="1" applyNumberFormat="1" applyFont="1" applyFill="1" applyBorder="1" applyAlignment="1">
      <alignment horizontal="right"/>
    </xf>
    <xf numFmtId="166" fontId="18" fillId="4" borderId="17" xfId="1" applyNumberFormat="1" applyFont="1" applyFill="1" applyBorder="1" applyAlignment="1">
      <alignment horizontal="right"/>
    </xf>
    <xf numFmtId="166" fontId="18" fillId="4" borderId="0" xfId="1" applyNumberFormat="1" applyFont="1" applyFill="1" applyBorder="1" applyAlignment="1">
      <alignment horizontal="right"/>
    </xf>
    <xf numFmtId="166" fontId="20" fillId="4" borderId="17" xfId="1" applyNumberFormat="1" applyFont="1" applyFill="1" applyBorder="1" applyAlignment="1">
      <alignment horizontal="right"/>
    </xf>
    <xf numFmtId="166" fontId="20" fillId="5" borderId="17" xfId="1" applyNumberFormat="1" applyFont="1" applyFill="1" applyBorder="1" applyAlignment="1">
      <alignment horizontal="right"/>
    </xf>
    <xf numFmtId="166" fontId="20" fillId="5" borderId="0" xfId="1" applyNumberFormat="1" applyFont="1" applyFill="1" applyBorder="1" applyAlignment="1">
      <alignment horizontal="right"/>
    </xf>
    <xf numFmtId="0" fontId="0" fillId="0" borderId="0" xfId="0" applyAlignment="1">
      <alignment horizontal="right"/>
    </xf>
    <xf numFmtId="166" fontId="18" fillId="4" borderId="26" xfId="1" applyNumberFormat="1" applyFont="1" applyFill="1" applyBorder="1" applyAlignment="1">
      <alignment horizontal="right"/>
    </xf>
    <xf numFmtId="0" fontId="31" fillId="6" borderId="35" xfId="0" applyFont="1" applyFill="1" applyBorder="1" applyAlignment="1">
      <alignment horizontal="center" vertical="center" wrapText="1"/>
    </xf>
    <xf numFmtId="0" fontId="0" fillId="0" borderId="36" xfId="0" applyBorder="1"/>
    <xf numFmtId="0" fontId="0" fillId="0" borderId="37" xfId="0" applyBorder="1"/>
    <xf numFmtId="17" fontId="18" fillId="5" borderId="0" xfId="0" applyNumberFormat="1" applyFont="1" applyFill="1" applyAlignment="1">
      <alignment horizontal="center"/>
    </xf>
    <xf numFmtId="42" fontId="18" fillId="5" borderId="24" xfId="2" applyNumberFormat="1" applyFont="1" applyFill="1" applyBorder="1" applyAlignment="1">
      <alignment horizontal="right"/>
    </xf>
    <xf numFmtId="44" fontId="18" fillId="5" borderId="4" xfId="2" applyFont="1" applyFill="1" applyBorder="1" applyAlignment="1">
      <alignment horizontal="right"/>
    </xf>
    <xf numFmtId="44" fontId="18" fillId="4" borderId="4" xfId="2" applyFont="1" applyFill="1" applyBorder="1" applyAlignment="1">
      <alignment horizontal="right"/>
    </xf>
    <xf numFmtId="42" fontId="18" fillId="4" borderId="1" xfId="2" applyNumberFormat="1" applyFont="1" applyFill="1" applyBorder="1" applyAlignment="1">
      <alignment horizontal="right"/>
    </xf>
    <xf numFmtId="42" fontId="18" fillId="5" borderId="4" xfId="2" applyNumberFormat="1" applyFont="1" applyFill="1" applyBorder="1" applyAlignment="1">
      <alignment horizontal="right"/>
    </xf>
    <xf numFmtId="42" fontId="18" fillId="4" borderId="4" xfId="2" applyNumberFormat="1" applyFont="1" applyFill="1" applyBorder="1" applyAlignment="1">
      <alignment horizontal="right"/>
    </xf>
    <xf numFmtId="42" fontId="20" fillId="4" borderId="4" xfId="2" applyNumberFormat="1" applyFont="1" applyFill="1" applyBorder="1" applyAlignment="1">
      <alignment horizontal="right"/>
    </xf>
    <xf numFmtId="42" fontId="20" fillId="2" borderId="24" xfId="2" applyNumberFormat="1" applyFont="1" applyFill="1" applyBorder="1" applyAlignment="1">
      <alignment horizontal="right"/>
    </xf>
    <xf numFmtId="166" fontId="20" fillId="4" borderId="11" xfId="1" applyNumberFormat="1" applyFont="1" applyFill="1" applyBorder="1" applyAlignment="1">
      <alignment horizontal="right"/>
    </xf>
    <xf numFmtId="166" fontId="6" fillId="0" borderId="0" xfId="0" applyNumberFormat="1" applyFont="1" applyBorder="1"/>
    <xf numFmtId="166" fontId="18" fillId="4" borderId="27" xfId="1" applyNumberFormat="1" applyFont="1" applyFill="1" applyBorder="1" applyAlignment="1">
      <alignment horizontal="right"/>
    </xf>
    <xf numFmtId="166" fontId="18" fillId="9" borderId="23" xfId="1" applyNumberFormat="1" applyFont="1" applyFill="1" applyBorder="1"/>
    <xf numFmtId="166" fontId="20" fillId="8" borderId="23" xfId="1" applyNumberFormat="1" applyFont="1" applyFill="1" applyBorder="1"/>
    <xf numFmtId="0" fontId="6" fillId="0" borderId="0" xfId="0" applyFont="1" applyAlignment="1">
      <alignment horizontal="left" vertical="center" wrapText="1" indent="3"/>
    </xf>
    <xf numFmtId="0" fontId="6" fillId="0" borderId="0" xfId="0" applyFont="1" applyAlignment="1">
      <alignment horizontal="left" vertical="center" wrapText="1" indent="2"/>
    </xf>
    <xf numFmtId="0" fontId="5" fillId="0" borderId="0" xfId="0" applyFont="1" applyAlignment="1">
      <alignment horizontal="left" vertical="center" wrapText="1"/>
    </xf>
    <xf numFmtId="0" fontId="0" fillId="0" borderId="0" xfId="0" applyAlignment="1">
      <alignment horizontal="left" vertical="center" wrapText="1" indent="2"/>
    </xf>
    <xf numFmtId="0" fontId="3" fillId="0" borderId="0" xfId="0" applyFont="1" applyAlignment="1">
      <alignment horizontal="left" vertical="center" wrapText="1" indent="2"/>
    </xf>
    <xf numFmtId="0" fontId="6" fillId="0" borderId="0" xfId="0" applyFont="1" applyAlignment="1">
      <alignment horizontal="left" vertical="center" indent="2"/>
    </xf>
    <xf numFmtId="0" fontId="6" fillId="0" borderId="0" xfId="0" applyFont="1" applyAlignment="1">
      <alignment horizontal="left" vertical="center" indent="3"/>
    </xf>
    <xf numFmtId="0" fontId="5" fillId="0" borderId="0" xfId="0" applyFont="1" applyAlignment="1">
      <alignment horizontal="left" vertical="center" wrapText="1" indent="3"/>
    </xf>
    <xf numFmtId="0" fontId="0" fillId="0" borderId="0" xfId="0" applyAlignment="1">
      <alignment horizontal="left" vertical="center" wrapText="1" indent="1"/>
    </xf>
  </cellXfs>
  <cellStyles count="36">
    <cellStyle name="Comma" xfId="1" builtinId="3"/>
    <cellStyle name="Comma 2" xfId="15" xr:uid="{AE9C8229-0F85-4A33-9C2D-1BA351C4206B}"/>
    <cellStyle name="Comma 2 2" xfId="30" xr:uid="{91B77889-3ED8-4F1A-81E6-A0DF5A96E314}"/>
    <cellStyle name="Comma 2 3" xfId="34" xr:uid="{0072853F-4F70-40CA-B31C-F58909AC9853}"/>
    <cellStyle name="Comma 3" xfId="16" xr:uid="{955D3D6C-8222-48CA-8A5A-810CF89C5643}"/>
    <cellStyle name="Comma 3 2" xfId="31" xr:uid="{3CD8DA39-2290-4B2B-8078-71233183D23C}"/>
    <cellStyle name="Comma 3 3" xfId="35" xr:uid="{78AD1F57-1A04-48B7-8697-693BFCA0925B}"/>
    <cellStyle name="Comma 4" xfId="27" xr:uid="{0D2789C8-451D-46CB-9006-0CC0AC10B153}"/>
    <cellStyle name="Comma 5" xfId="33" xr:uid="{3D14CEEF-006B-47F5-ACB2-E0AD4FF02CCA}"/>
    <cellStyle name="Currency" xfId="2" builtinId="4"/>
    <cellStyle name="Currency 2" xfId="4" xr:uid="{00000000-0005-0000-0000-000002000000}"/>
    <cellStyle name="Currency 2 2" xfId="29" xr:uid="{C9079AD8-141E-47AE-B413-5F73035FE544}"/>
    <cellStyle name="Currency 3" xfId="28" xr:uid="{571ED0B6-2376-40B1-B6FF-229F6B3DB8FE}"/>
    <cellStyle name="Hyperlink" xfId="13" builtinId="8"/>
    <cellStyle name="Hyperlink 2" xfId="32" xr:uid="{3BD5FA73-293E-4359-9257-5816110462B7}"/>
    <cellStyle name="Hyperlink 3" xfId="22" xr:uid="{FE4F9FA3-8C67-4744-BD05-0EC9A63C73C1}"/>
    <cellStyle name="Hyperlink 4" xfId="12" xr:uid="{00000000-0005-0000-0000-000004000000}"/>
    <cellStyle name="Normal" xfId="0" builtinId="0"/>
    <cellStyle name="Normal 10" xfId="8" xr:uid="{00000000-0005-0000-0000-000006000000}"/>
    <cellStyle name="Normal 10 2" xfId="26" xr:uid="{733E0ADE-EF45-4F68-98D6-1724495D35A4}"/>
    <cellStyle name="Normal 10 3" xfId="18" xr:uid="{58BC7275-F0AF-4D6C-8AA2-DAD2CD61A715}"/>
    <cellStyle name="Normal 11" xfId="20" xr:uid="{59C0E62F-6F92-49E2-97A7-3571F440C2CC}"/>
    <cellStyle name="Normal 11 2" xfId="11" xr:uid="{00000000-0005-0000-0000-000007000000}"/>
    <cellStyle name="Normal 2" xfId="14" xr:uid="{BDB4BAAB-D395-4422-A1FD-55E96FC9DF05}"/>
    <cellStyle name="Normal 2 3" xfId="5" xr:uid="{00000000-0005-0000-0000-000008000000}"/>
    <cellStyle name="Normal 3" xfId="19" xr:uid="{01D4A65B-A4ED-4FB2-B4D0-FA7FAF6765DC}"/>
    <cellStyle name="Normal 3 2 2" xfId="10" xr:uid="{00000000-0005-0000-0000-000009000000}"/>
    <cellStyle name="Normal 4" xfId="23" xr:uid="{B563B023-2933-488F-80F0-8D36A02ED902}"/>
    <cellStyle name="Normal 4 2" xfId="24" xr:uid="{BEE3A743-82E5-4674-A21A-F219346E5CFA}"/>
    <cellStyle name="Normal 5" xfId="25" xr:uid="{833459FD-32B8-442C-BDF5-E7CAFAEB2880}"/>
    <cellStyle name="Normal 5 2" xfId="7" xr:uid="{00000000-0005-0000-0000-00000A000000}"/>
    <cellStyle name="Normal 5 3" xfId="6" xr:uid="{00000000-0005-0000-0000-00000B000000}"/>
    <cellStyle name="Normal 6" xfId="21" xr:uid="{289F3067-BAAC-4F6A-A37C-C7B6B3E001C4}"/>
    <cellStyle name="Normal 8" xfId="3" xr:uid="{00000000-0005-0000-0000-00000C000000}"/>
    <cellStyle name="Normal 8 2" xfId="9" xr:uid="{00000000-0005-0000-0000-00000D000000}"/>
    <cellStyle name="Percent 2" xfId="17" xr:uid="{33339832-90DA-4CEE-8B21-9A21BC742D07}"/>
  </cellStyles>
  <dxfs count="351">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7" formatCode="_(&quot;$&quot;* #,##0_);_(&quot;$&quot;* \(#,##0\);_(&quot;$&quot;* &quot;-&quot;??_);_(@_)"/>
      <fill>
        <patternFill patternType="solid">
          <fgColor indexed="64"/>
          <bgColor theme="4" tint="0.5999938962981048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7" formatCode="_(&quot;$&quot;* #,##0_);_(&quot;$&quot;* \(#,##0\);_(&quot;$&quot;* &quot;-&quot;??_);_(@_)"/>
      <fill>
        <patternFill patternType="solid">
          <fgColor indexed="64"/>
          <bgColor theme="4" tint="0.5999938962981048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right style="thin">
          <color indexed="64"/>
        </right>
        <top style="thin">
          <color theme="0"/>
        </top>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auto="1"/>
        <name val="Arial Narrow"/>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style="thin">
          <color indexed="64"/>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4" formatCode="_-&quot;$&quot;* #,##0_-;\-&quot;$&quot;* #,##0_-;_-&quot;$&quot;*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auto="1"/>
        <name val="Arial Narrow"/>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0"/>
        </top>
        <bottom/>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outline="0">
        <left style="thin">
          <color indexed="64"/>
        </left>
        <right style="thin">
          <color indexed="64"/>
        </right>
        <top style="thin">
          <color theme="0"/>
        </top>
        <bottom/>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auto="1"/>
        <name val="Arial Narrow"/>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border outline="0">
        <bottom style="thin">
          <color indexed="64"/>
        </bottom>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border outline="0">
        <bottom style="thin">
          <color indexed="64"/>
        </bottom>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6"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border outline="0">
        <bottom style="thin">
          <color indexed="64"/>
        </bottom>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double">
          <color indexed="64"/>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style="thin">
          <color indexed="64"/>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double">
          <color indexed="64"/>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style="thin">
          <color indexed="64"/>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outline="0">
        <right style="thin">
          <color indexed="64"/>
        </right>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style="thin">
          <color indexed="64"/>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style="thin">
          <color indexed="64"/>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style="thin">
          <color indexed="64"/>
        </right>
        <top/>
        <bottom/>
        <vertical/>
        <horizontal/>
      </border>
    </dxf>
    <dxf>
      <border diagonalUp="0" diagonalDown="0">
        <left style="thin">
          <color indexed="64"/>
        </left>
        <right style="thin">
          <color indexed="64"/>
        </right>
        <vertic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style="thin">
          <color indexed="64"/>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bottom/>
        <vertical/>
        <horizontal/>
      </border>
    </dxf>
    <dxf>
      <border outline="0">
        <left style="thin">
          <color indexed="64"/>
        </lef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2"/>
        <color auto="1"/>
        <name val="Arial Narrow"/>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style="thin">
          <color theme="4" tint="0.39997558519241921"/>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left style="thin">
          <color indexed="64"/>
        </left>
        <top style="thin">
          <color indexed="64"/>
        </top>
        <bottom style="thin">
          <color theme="4" tint="0.39997558519241921"/>
        </bottom>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font>
        <b/>
        <i val="0"/>
        <strike val="0"/>
        <condense val="0"/>
        <extend val="0"/>
        <outline val="0"/>
        <shadow val="0"/>
        <u val="none"/>
        <vertAlign val="baseline"/>
        <sz val="12"/>
        <color auto="1"/>
        <name val="Arial Narrow"/>
        <family val="2"/>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double">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left style="thin">
          <color indexed="64"/>
        </left>
        <right style="thin">
          <color indexed="64"/>
        </right>
        <top style="thin">
          <color indexed="64"/>
        </top>
        <bottom style="thin">
          <color theme="4" tint="0.39997558519241921"/>
        </bottom>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font>
        <b/>
        <i val="0"/>
        <strike val="0"/>
        <condense val="0"/>
        <extend val="0"/>
        <outline val="0"/>
        <shadow val="0"/>
        <u val="none"/>
        <vertAlign val="baseline"/>
        <sz val="12"/>
        <color auto="1"/>
        <name val="Arial Narrow"/>
        <family val="2"/>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59999389629810485"/>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59999389629810485"/>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2"/>
        <color auto="1"/>
        <name val="Arial Narrow"/>
        <family val="2"/>
        <scheme val="none"/>
      </font>
      <fill>
        <patternFill patternType="solid">
          <fgColor indexed="64"/>
          <bgColor indexed="22"/>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6" formatCode="_(* #,##0_);_(* \(#,##0\);_(* &quot;-&quot;??_);_(@_)"/>
      <fill>
        <patternFill patternType="solid">
          <fgColor theme="4" tint="0.79998168889431442"/>
          <bgColor rgb="FFFFFF00"/>
        </patternFill>
      </fill>
      <border diagonalUp="0" diagonalDown="0" outline="0">
        <left/>
        <right/>
        <top style="thin">
          <color theme="0"/>
        </top>
        <bottom/>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right/>
        <top style="thin">
          <color theme="0"/>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Narrow"/>
        <family val="2"/>
        <scheme val="none"/>
      </font>
      <fill>
        <patternFill patternType="solid">
          <fgColor indexed="64"/>
          <bgColor indexed="2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C2EE-44A2-BBD6-1CD6C5B4D9A8}"/>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C2EE-44A2-BBD6-1CD6C5B4D9A8}"/>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C2EE-44A2-BBD6-1CD6C5B4D9A8}"/>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C2EE-44A2-BBD6-1CD6C5B4D9A8}"/>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C2EE-44A2-BBD6-1CD6C5B4D9A8}"/>
            </c:ext>
          </c:extLst>
        </c:ser>
        <c:dLbls>
          <c:showLegendKey val="0"/>
          <c:showVal val="0"/>
          <c:showCatName val="0"/>
          <c:showSerName val="0"/>
          <c:showPercent val="0"/>
          <c:showBubbleSize val="0"/>
        </c:dLbls>
        <c:marker val="1"/>
        <c:smooth val="0"/>
        <c:axId val="529380232"/>
        <c:axId val="529381016"/>
      </c:lineChart>
      <c:dateAx>
        <c:axId val="52938023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29381016"/>
        <c:crosses val="autoZero"/>
        <c:auto val="1"/>
        <c:lblOffset val="100"/>
        <c:baseTimeUnit val="months"/>
        <c:majorUnit val="3"/>
        <c:majorTimeUnit val="months"/>
        <c:minorUnit val="1"/>
        <c:minorTimeUnit val="months"/>
      </c:dateAx>
      <c:valAx>
        <c:axId val="52938101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023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A01-4C65-BAEB-5E4FA6E9D21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A01-4C65-BAEB-5E4FA6E9D21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A01-4C65-BAEB-5E4FA6E9D217}"/>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A01-4C65-BAEB-5E4FA6E9D21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A01-4C65-BAEB-5E4FA6E9D217}"/>
            </c:ext>
          </c:extLst>
        </c:ser>
        <c:dLbls>
          <c:showLegendKey val="0"/>
          <c:showVal val="0"/>
          <c:showCatName val="0"/>
          <c:showSerName val="0"/>
          <c:showPercent val="0"/>
          <c:showBubbleSize val="0"/>
        </c:dLbls>
        <c:marker val="1"/>
        <c:smooth val="0"/>
        <c:axId val="533774520"/>
        <c:axId val="534495744"/>
      </c:lineChart>
      <c:catAx>
        <c:axId val="533774520"/>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495744"/>
        <c:crosses val="autoZero"/>
        <c:auto val="1"/>
        <c:lblAlgn val="ctr"/>
        <c:lblOffset val="100"/>
        <c:tickLblSkip val="1"/>
        <c:tickMarkSkip val="1"/>
        <c:noMultiLvlLbl val="0"/>
      </c:catAx>
      <c:valAx>
        <c:axId val="53449574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452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EE7C-41BF-A031-9031A819D753}"/>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EE7C-41BF-A031-9031A819D753}"/>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EE7C-41BF-A031-9031A819D753}"/>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EE7C-41BF-A031-9031A819D753}"/>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EE7C-41BF-A031-9031A819D753}"/>
            </c:ext>
          </c:extLst>
        </c:ser>
        <c:dLbls>
          <c:showLegendKey val="0"/>
          <c:showVal val="0"/>
          <c:showCatName val="0"/>
          <c:showSerName val="0"/>
          <c:showPercent val="0"/>
          <c:showBubbleSize val="0"/>
        </c:dLbls>
        <c:marker val="1"/>
        <c:smooth val="0"/>
        <c:axId val="534499664"/>
        <c:axId val="534502016"/>
      </c:lineChart>
      <c:dateAx>
        <c:axId val="53449966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2016"/>
        <c:crosses val="autoZero"/>
        <c:auto val="1"/>
        <c:lblOffset val="100"/>
        <c:baseTimeUnit val="months"/>
        <c:majorUnit val="3"/>
        <c:majorTimeUnit val="months"/>
        <c:minorUnit val="1"/>
        <c:minorTimeUnit val="months"/>
      </c:dateAx>
      <c:valAx>
        <c:axId val="53450201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966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7AA-4D9F-917A-1C8D240C651D}"/>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7AA-4D9F-917A-1C8D240C651D}"/>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7AA-4D9F-917A-1C8D240C651D}"/>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7AA-4D9F-917A-1C8D240C651D}"/>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7AA-4D9F-917A-1C8D240C651D}"/>
            </c:ext>
          </c:extLst>
        </c:ser>
        <c:dLbls>
          <c:showLegendKey val="0"/>
          <c:showVal val="0"/>
          <c:showCatName val="0"/>
          <c:showSerName val="0"/>
          <c:showPercent val="0"/>
          <c:showBubbleSize val="0"/>
        </c:dLbls>
        <c:marker val="1"/>
        <c:smooth val="0"/>
        <c:axId val="534496920"/>
        <c:axId val="534497704"/>
      </c:lineChart>
      <c:catAx>
        <c:axId val="534496920"/>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7704"/>
        <c:crosses val="autoZero"/>
        <c:auto val="1"/>
        <c:lblAlgn val="ctr"/>
        <c:lblOffset val="100"/>
        <c:tickLblSkip val="1"/>
        <c:tickMarkSkip val="1"/>
        <c:noMultiLvlLbl val="0"/>
      </c:catAx>
      <c:valAx>
        <c:axId val="53449770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692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CB0-471A-AC96-ECE34B58A9F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CB0-471A-AC96-ECE34B58A9F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CB0-471A-AC96-ECE34B58A9F5}"/>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CB0-471A-AC96-ECE34B58A9F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CCB0-471A-AC96-ECE34B58A9F5}"/>
            </c:ext>
          </c:extLst>
        </c:ser>
        <c:dLbls>
          <c:showLegendKey val="0"/>
          <c:showVal val="0"/>
          <c:showCatName val="0"/>
          <c:showSerName val="0"/>
          <c:showPercent val="0"/>
          <c:showBubbleSize val="0"/>
        </c:dLbls>
        <c:marker val="1"/>
        <c:smooth val="0"/>
        <c:axId val="534495352"/>
        <c:axId val="534501624"/>
      </c:lineChart>
      <c:catAx>
        <c:axId val="53449535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1624"/>
        <c:crosses val="autoZero"/>
        <c:auto val="1"/>
        <c:lblAlgn val="ctr"/>
        <c:lblOffset val="100"/>
        <c:tickLblSkip val="1"/>
        <c:tickMarkSkip val="1"/>
        <c:noMultiLvlLbl val="0"/>
      </c:catAx>
      <c:valAx>
        <c:axId val="53450162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53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81-49B2-86F6-70721A8B14B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81-49B2-86F6-70721A8B14B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C81-49B2-86F6-70721A8B14B7}"/>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C81-49B2-86F6-70721A8B14B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C81-49B2-86F6-70721A8B14B7}"/>
            </c:ext>
          </c:extLst>
        </c:ser>
        <c:dLbls>
          <c:showLegendKey val="0"/>
          <c:showVal val="0"/>
          <c:showCatName val="0"/>
          <c:showSerName val="0"/>
          <c:showPercent val="0"/>
          <c:showBubbleSize val="0"/>
        </c:dLbls>
        <c:marker val="1"/>
        <c:smooth val="0"/>
        <c:axId val="534500448"/>
        <c:axId val="534500840"/>
      </c:lineChart>
      <c:catAx>
        <c:axId val="53450044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0840"/>
        <c:crosses val="autoZero"/>
        <c:auto val="1"/>
        <c:lblAlgn val="ctr"/>
        <c:lblOffset val="100"/>
        <c:tickLblSkip val="1"/>
        <c:tickMarkSkip val="1"/>
        <c:noMultiLvlLbl val="0"/>
      </c:catAx>
      <c:valAx>
        <c:axId val="5345008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5004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2F7-466E-8C26-7AD372BCFCF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2F7-466E-8C26-7AD372BCFCF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2F7-466E-8C26-7AD372BCFCF1}"/>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2F7-466E-8C26-7AD372BCFCF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22F7-466E-8C26-7AD372BCFCF1}"/>
            </c:ext>
          </c:extLst>
        </c:ser>
        <c:dLbls>
          <c:showLegendKey val="0"/>
          <c:showVal val="0"/>
          <c:showCatName val="0"/>
          <c:showSerName val="0"/>
          <c:showPercent val="0"/>
          <c:showBubbleSize val="0"/>
        </c:dLbls>
        <c:marker val="1"/>
        <c:smooth val="0"/>
        <c:axId val="534496136"/>
        <c:axId val="534496528"/>
      </c:lineChart>
      <c:catAx>
        <c:axId val="53449613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496528"/>
        <c:crosses val="autoZero"/>
        <c:auto val="1"/>
        <c:lblAlgn val="ctr"/>
        <c:lblOffset val="100"/>
        <c:tickLblSkip val="1"/>
        <c:tickMarkSkip val="1"/>
        <c:noMultiLvlLbl val="0"/>
      </c:catAx>
      <c:valAx>
        <c:axId val="53449652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613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01-4586-87B3-2CA1BD465B1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01-4586-87B3-2CA1BD465B1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901-4586-87B3-2CA1BD465B1C}"/>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901-4586-87B3-2CA1BD465B1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7901-4586-87B3-2CA1BD465B1C}"/>
            </c:ext>
          </c:extLst>
        </c:ser>
        <c:dLbls>
          <c:showLegendKey val="0"/>
          <c:showVal val="0"/>
          <c:showCatName val="0"/>
          <c:showSerName val="0"/>
          <c:showPercent val="0"/>
          <c:showBubbleSize val="0"/>
        </c:dLbls>
        <c:marker val="1"/>
        <c:smooth val="0"/>
        <c:axId val="534916728"/>
        <c:axId val="534918688"/>
      </c:lineChart>
      <c:catAx>
        <c:axId val="53491672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8688"/>
        <c:crosses val="autoZero"/>
        <c:auto val="1"/>
        <c:lblAlgn val="ctr"/>
        <c:lblOffset val="100"/>
        <c:tickLblSkip val="1"/>
        <c:tickMarkSkip val="1"/>
        <c:noMultiLvlLbl val="0"/>
      </c:catAx>
      <c:valAx>
        <c:axId val="53491868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672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B8F-431A-B08C-52ABCB5BE5D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B8F-431A-B08C-52ABCB5BE5D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B8F-431A-B08C-52ABCB5BE5DE}"/>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B8F-431A-B08C-52ABCB5BE5D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2B8F-431A-B08C-52ABCB5BE5DE}"/>
            </c:ext>
          </c:extLst>
        </c:ser>
        <c:dLbls>
          <c:showLegendKey val="0"/>
          <c:showVal val="0"/>
          <c:showCatName val="0"/>
          <c:showSerName val="0"/>
          <c:showPercent val="0"/>
          <c:showBubbleSize val="0"/>
        </c:dLbls>
        <c:marker val="1"/>
        <c:smooth val="0"/>
        <c:axId val="534917120"/>
        <c:axId val="534918296"/>
      </c:lineChart>
      <c:catAx>
        <c:axId val="53491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8296"/>
        <c:crosses val="autoZero"/>
        <c:auto val="1"/>
        <c:lblAlgn val="ctr"/>
        <c:lblOffset val="100"/>
        <c:tickLblSkip val="1"/>
        <c:tickMarkSkip val="1"/>
        <c:noMultiLvlLbl val="0"/>
      </c:catAx>
      <c:valAx>
        <c:axId val="5349182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7120"/>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6CF-4D83-B02B-FD77E7DB1A5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6CF-4D83-B02B-FD77E7DB1A5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6CF-4D83-B02B-FD77E7DB1A50}"/>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6CF-4D83-B02B-FD77E7DB1A5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36CF-4D83-B02B-FD77E7DB1A50}"/>
            </c:ext>
          </c:extLst>
        </c:ser>
        <c:dLbls>
          <c:showLegendKey val="0"/>
          <c:showVal val="0"/>
          <c:showCatName val="0"/>
          <c:showSerName val="0"/>
          <c:showPercent val="0"/>
          <c:showBubbleSize val="0"/>
        </c:dLbls>
        <c:marker val="1"/>
        <c:smooth val="0"/>
        <c:axId val="534917904"/>
        <c:axId val="534919472"/>
      </c:lineChart>
      <c:catAx>
        <c:axId val="5349179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9472"/>
        <c:crosses val="autoZero"/>
        <c:auto val="1"/>
        <c:lblAlgn val="ctr"/>
        <c:lblOffset val="100"/>
        <c:tickLblSkip val="1"/>
        <c:tickMarkSkip val="1"/>
        <c:noMultiLvlLbl val="0"/>
      </c:catAx>
      <c:valAx>
        <c:axId val="5349194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790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52A-46F9-87CB-C3D599123A0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52A-46F9-87CB-C3D599123A0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52A-46F9-87CB-C3D599123A0E}"/>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52A-46F9-87CB-C3D599123A0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52A-46F9-87CB-C3D599123A0E}"/>
            </c:ext>
          </c:extLst>
        </c:ser>
        <c:dLbls>
          <c:showLegendKey val="0"/>
          <c:showVal val="0"/>
          <c:showCatName val="0"/>
          <c:showSerName val="0"/>
          <c:showPercent val="0"/>
          <c:showBubbleSize val="0"/>
        </c:dLbls>
        <c:marker val="1"/>
        <c:smooth val="0"/>
        <c:axId val="534913592"/>
        <c:axId val="534920256"/>
      </c:lineChart>
      <c:catAx>
        <c:axId val="53491359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20256"/>
        <c:crosses val="autoZero"/>
        <c:auto val="1"/>
        <c:lblAlgn val="ctr"/>
        <c:lblOffset val="100"/>
        <c:tickLblSkip val="1"/>
        <c:tickMarkSkip val="1"/>
        <c:noMultiLvlLbl val="0"/>
      </c:catAx>
      <c:valAx>
        <c:axId val="53492025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359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DF-471E-B93B-97B4D6CFE0C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5DF-471E-B93B-97B4D6CFE0C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5DF-471E-B93B-97B4D6CFE0CE}"/>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5DF-471E-B93B-97B4D6CFE0C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5DF-471E-B93B-97B4D6CFE0CE}"/>
            </c:ext>
          </c:extLst>
        </c:ser>
        <c:dLbls>
          <c:showLegendKey val="0"/>
          <c:showVal val="0"/>
          <c:showCatName val="0"/>
          <c:showSerName val="0"/>
          <c:showPercent val="0"/>
          <c:showBubbleSize val="0"/>
        </c:dLbls>
        <c:marker val="1"/>
        <c:smooth val="0"/>
        <c:axId val="529381800"/>
        <c:axId val="529384152"/>
      </c:lineChart>
      <c:catAx>
        <c:axId val="529381800"/>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4152"/>
        <c:crosses val="autoZero"/>
        <c:auto val="1"/>
        <c:lblAlgn val="ctr"/>
        <c:lblOffset val="100"/>
        <c:tickLblSkip val="1"/>
        <c:tickMarkSkip val="1"/>
        <c:noMultiLvlLbl val="0"/>
      </c:catAx>
      <c:valAx>
        <c:axId val="52938415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180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46F-4195-A4D7-983687D91A1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46F-4195-A4D7-983687D91A1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46F-4195-A4D7-983687D91A11}"/>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46F-4195-A4D7-983687D91A1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46F-4195-A4D7-983687D91A11}"/>
            </c:ext>
          </c:extLst>
        </c:ser>
        <c:dLbls>
          <c:showLegendKey val="0"/>
          <c:showVal val="0"/>
          <c:showCatName val="0"/>
          <c:showSerName val="0"/>
          <c:showPercent val="0"/>
          <c:showBubbleSize val="0"/>
        </c:dLbls>
        <c:marker val="1"/>
        <c:smooth val="0"/>
        <c:axId val="534920648"/>
        <c:axId val="534917512"/>
      </c:lineChart>
      <c:catAx>
        <c:axId val="534920648"/>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7512"/>
        <c:crosses val="autoZero"/>
        <c:auto val="1"/>
        <c:lblAlgn val="ctr"/>
        <c:lblOffset val="100"/>
        <c:tickLblSkip val="1"/>
        <c:tickMarkSkip val="1"/>
        <c:noMultiLvlLbl val="0"/>
      </c:catAx>
      <c:valAx>
        <c:axId val="53491751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206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6972-487F-B64D-7420EFD3871F}"/>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6972-487F-B64D-7420EFD3871F}"/>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6972-487F-B64D-7420EFD3871F}"/>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6972-487F-B64D-7420EFD3871F}"/>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6972-487F-B64D-7420EFD3871F}"/>
            </c:ext>
          </c:extLst>
        </c:ser>
        <c:dLbls>
          <c:showLegendKey val="0"/>
          <c:showVal val="0"/>
          <c:showCatName val="0"/>
          <c:showSerName val="0"/>
          <c:showPercent val="0"/>
          <c:showBubbleSize val="0"/>
        </c:dLbls>
        <c:marker val="1"/>
        <c:smooth val="0"/>
        <c:axId val="534915552"/>
        <c:axId val="534916336"/>
      </c:lineChart>
      <c:dateAx>
        <c:axId val="53491555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6336"/>
        <c:crosses val="autoZero"/>
        <c:auto val="1"/>
        <c:lblOffset val="100"/>
        <c:baseTimeUnit val="months"/>
        <c:majorUnit val="3"/>
        <c:majorTimeUnit val="months"/>
        <c:minorUnit val="1"/>
        <c:minorTimeUnit val="months"/>
      </c:dateAx>
      <c:valAx>
        <c:axId val="53491633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55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C04-4B5A-8C93-B3EBFDC03FB2}"/>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C04-4B5A-8C93-B3EBFDC03FB2}"/>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C04-4B5A-8C93-B3EBFDC03FB2}"/>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C04-4B5A-8C93-B3EBFDC03FB2}"/>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FC04-4B5A-8C93-B3EBFDC03FB2}"/>
            </c:ext>
          </c:extLst>
        </c:ser>
        <c:dLbls>
          <c:showLegendKey val="0"/>
          <c:showVal val="0"/>
          <c:showCatName val="0"/>
          <c:showSerName val="0"/>
          <c:showPercent val="0"/>
          <c:showBubbleSize val="0"/>
        </c:dLbls>
        <c:marker val="1"/>
        <c:smooth val="0"/>
        <c:axId val="535156688"/>
        <c:axId val="535157080"/>
      </c:lineChart>
      <c:catAx>
        <c:axId val="535156688"/>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7080"/>
        <c:crosses val="autoZero"/>
        <c:auto val="1"/>
        <c:lblAlgn val="ctr"/>
        <c:lblOffset val="100"/>
        <c:tickLblSkip val="1"/>
        <c:tickMarkSkip val="1"/>
        <c:noMultiLvlLbl val="0"/>
      </c:catAx>
      <c:valAx>
        <c:axId val="5351570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668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76F-41F9-AD69-15A493BBC1D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76F-41F9-AD69-15A493BBC1D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76F-41F9-AD69-15A493BBC1D7}"/>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76F-41F9-AD69-15A493BBC1D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776F-41F9-AD69-15A493BBC1D7}"/>
            </c:ext>
          </c:extLst>
        </c:ser>
        <c:dLbls>
          <c:showLegendKey val="0"/>
          <c:showVal val="0"/>
          <c:showCatName val="0"/>
          <c:showSerName val="0"/>
          <c:showPercent val="0"/>
          <c:showBubbleSize val="0"/>
        </c:dLbls>
        <c:marker val="1"/>
        <c:smooth val="0"/>
        <c:axId val="535153160"/>
        <c:axId val="535157472"/>
      </c:lineChart>
      <c:catAx>
        <c:axId val="535153160"/>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7472"/>
        <c:crosses val="autoZero"/>
        <c:auto val="1"/>
        <c:lblAlgn val="ctr"/>
        <c:lblOffset val="100"/>
        <c:tickLblSkip val="1"/>
        <c:tickMarkSkip val="1"/>
        <c:noMultiLvlLbl val="0"/>
      </c:catAx>
      <c:valAx>
        <c:axId val="5351574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316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C2-40EB-9EE8-5716C55D0BAB}"/>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C2-40EB-9EE8-5716C55D0BAB}"/>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CC2-40EB-9EE8-5716C55D0BAB}"/>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CC2-40EB-9EE8-5716C55D0BAB}"/>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CC2-40EB-9EE8-5716C55D0BAB}"/>
            </c:ext>
          </c:extLst>
        </c:ser>
        <c:dLbls>
          <c:showLegendKey val="0"/>
          <c:showVal val="0"/>
          <c:showCatName val="0"/>
          <c:showSerName val="0"/>
          <c:showPercent val="0"/>
          <c:showBubbleSize val="0"/>
        </c:dLbls>
        <c:marker val="1"/>
        <c:smooth val="0"/>
        <c:axId val="535151200"/>
        <c:axId val="535152376"/>
      </c:lineChart>
      <c:catAx>
        <c:axId val="535151200"/>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2376"/>
        <c:crosses val="autoZero"/>
        <c:auto val="1"/>
        <c:lblAlgn val="ctr"/>
        <c:lblOffset val="100"/>
        <c:tickLblSkip val="1"/>
        <c:tickMarkSkip val="1"/>
        <c:noMultiLvlLbl val="0"/>
      </c:catAx>
      <c:valAx>
        <c:axId val="53515237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120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D1A-40BB-9751-2771F66013F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D1A-40BB-9751-2771F66013F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D1A-40BB-9751-2771F66013FC}"/>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D1A-40BB-9751-2771F66013F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D1A-40BB-9751-2771F66013FC}"/>
            </c:ext>
          </c:extLst>
        </c:ser>
        <c:dLbls>
          <c:showLegendKey val="0"/>
          <c:showVal val="0"/>
          <c:showCatName val="0"/>
          <c:showSerName val="0"/>
          <c:showPercent val="0"/>
          <c:showBubbleSize val="0"/>
        </c:dLbls>
        <c:marker val="1"/>
        <c:smooth val="0"/>
        <c:axId val="535158256"/>
        <c:axId val="535150808"/>
      </c:lineChart>
      <c:catAx>
        <c:axId val="53515825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0808"/>
        <c:crosses val="autoZero"/>
        <c:auto val="1"/>
        <c:lblAlgn val="ctr"/>
        <c:lblOffset val="100"/>
        <c:tickLblSkip val="1"/>
        <c:tickMarkSkip val="1"/>
        <c:noMultiLvlLbl val="0"/>
      </c:catAx>
      <c:valAx>
        <c:axId val="53515080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825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51A-49DC-91D2-6F00C3F82AB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51A-49DC-91D2-6F00C3F82AB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51A-49DC-91D2-6F00C3F82AB7}"/>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51A-49DC-91D2-6F00C3F82AB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51A-49DC-91D2-6F00C3F82AB7}"/>
            </c:ext>
          </c:extLst>
        </c:ser>
        <c:dLbls>
          <c:showLegendKey val="0"/>
          <c:showVal val="0"/>
          <c:showCatName val="0"/>
          <c:showSerName val="0"/>
          <c:showPercent val="0"/>
          <c:showBubbleSize val="0"/>
        </c:dLbls>
        <c:marker val="1"/>
        <c:smooth val="0"/>
        <c:axId val="535155512"/>
        <c:axId val="535154336"/>
      </c:lineChart>
      <c:catAx>
        <c:axId val="53515551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4336"/>
        <c:crosses val="autoZero"/>
        <c:auto val="1"/>
        <c:lblAlgn val="ctr"/>
        <c:lblOffset val="100"/>
        <c:tickLblSkip val="1"/>
        <c:tickMarkSkip val="1"/>
        <c:noMultiLvlLbl val="0"/>
      </c:catAx>
      <c:valAx>
        <c:axId val="53515433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551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093-46A2-8588-1A6CCAFB21F8}"/>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093-46A2-8588-1A6CCAFB21F8}"/>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093-46A2-8588-1A6CCAFB21F8}"/>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093-46A2-8588-1A6CCAFB21F8}"/>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F093-46A2-8588-1A6CCAFB21F8}"/>
            </c:ext>
          </c:extLst>
        </c:ser>
        <c:dLbls>
          <c:showLegendKey val="0"/>
          <c:showVal val="0"/>
          <c:showCatName val="0"/>
          <c:showSerName val="0"/>
          <c:showPercent val="0"/>
          <c:showBubbleSize val="0"/>
        </c:dLbls>
        <c:marker val="1"/>
        <c:smooth val="0"/>
        <c:axId val="535151984"/>
        <c:axId val="535155904"/>
      </c:lineChart>
      <c:catAx>
        <c:axId val="535151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5904"/>
        <c:crosses val="autoZero"/>
        <c:auto val="1"/>
        <c:lblAlgn val="ctr"/>
        <c:lblOffset val="100"/>
        <c:tickLblSkip val="1"/>
        <c:tickMarkSkip val="1"/>
        <c:noMultiLvlLbl val="0"/>
      </c:catAx>
      <c:valAx>
        <c:axId val="535155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1984"/>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888-4E98-921C-C718B83F3773}"/>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888-4E98-921C-C718B83F3773}"/>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888-4E98-921C-C718B83F3773}"/>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888-4E98-921C-C718B83F3773}"/>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A888-4E98-921C-C718B83F3773}"/>
            </c:ext>
          </c:extLst>
        </c:ser>
        <c:dLbls>
          <c:showLegendKey val="0"/>
          <c:showVal val="0"/>
          <c:showCatName val="0"/>
          <c:showSerName val="0"/>
          <c:showPercent val="0"/>
          <c:showBubbleSize val="0"/>
        </c:dLbls>
        <c:marker val="1"/>
        <c:smooth val="0"/>
        <c:axId val="535156296"/>
        <c:axId val="536526744"/>
      </c:lineChart>
      <c:catAx>
        <c:axId val="53515629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6744"/>
        <c:crosses val="autoZero"/>
        <c:auto val="1"/>
        <c:lblAlgn val="ctr"/>
        <c:lblOffset val="100"/>
        <c:tickLblSkip val="1"/>
        <c:tickMarkSkip val="1"/>
        <c:noMultiLvlLbl val="0"/>
      </c:catAx>
      <c:valAx>
        <c:axId val="53652674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629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B06-43EF-9E78-E2CA07985EE9}"/>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B06-43EF-9E78-E2CA07985EE9}"/>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B06-43EF-9E78-E2CA07985EE9}"/>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B06-43EF-9E78-E2CA07985EE9}"/>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1B06-43EF-9E78-E2CA07985EE9}"/>
            </c:ext>
          </c:extLst>
        </c:ser>
        <c:dLbls>
          <c:showLegendKey val="0"/>
          <c:showVal val="0"/>
          <c:showCatName val="0"/>
          <c:showSerName val="0"/>
          <c:showPercent val="0"/>
          <c:showBubbleSize val="0"/>
        </c:dLbls>
        <c:marker val="1"/>
        <c:smooth val="0"/>
        <c:axId val="536528704"/>
        <c:axId val="536524392"/>
      </c:lineChart>
      <c:catAx>
        <c:axId val="5365287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4392"/>
        <c:crosses val="autoZero"/>
        <c:auto val="1"/>
        <c:lblAlgn val="ctr"/>
        <c:lblOffset val="100"/>
        <c:tickLblSkip val="1"/>
        <c:tickMarkSkip val="1"/>
        <c:noMultiLvlLbl val="0"/>
      </c:catAx>
      <c:valAx>
        <c:axId val="53652439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870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DA1-4430-A651-1BAEA870CF6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DA1-4430-A651-1BAEA870CF6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DA1-4430-A651-1BAEA870CF61}"/>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DA1-4430-A651-1BAEA870CF6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DA1-4430-A651-1BAEA870CF61}"/>
            </c:ext>
          </c:extLst>
        </c:ser>
        <c:dLbls>
          <c:showLegendKey val="0"/>
          <c:showVal val="0"/>
          <c:showCatName val="0"/>
          <c:showSerName val="0"/>
          <c:showPercent val="0"/>
          <c:showBubbleSize val="0"/>
        </c:dLbls>
        <c:marker val="1"/>
        <c:smooth val="0"/>
        <c:axId val="529382584"/>
        <c:axId val="529383760"/>
      </c:lineChart>
      <c:catAx>
        <c:axId val="52938258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29383760"/>
        <c:crosses val="autoZero"/>
        <c:auto val="1"/>
        <c:lblAlgn val="ctr"/>
        <c:lblOffset val="100"/>
        <c:tickLblSkip val="1"/>
        <c:tickMarkSkip val="1"/>
        <c:noMultiLvlLbl val="0"/>
      </c:catAx>
      <c:valAx>
        <c:axId val="52938376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258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077-4A82-AC2B-57027358FCD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077-4A82-AC2B-57027358FCD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077-4A82-AC2B-57027358FCD6}"/>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077-4A82-AC2B-57027358FCD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C077-4A82-AC2B-57027358FCD6}"/>
            </c:ext>
          </c:extLst>
        </c:ser>
        <c:dLbls>
          <c:showLegendKey val="0"/>
          <c:showVal val="0"/>
          <c:showCatName val="0"/>
          <c:showSerName val="0"/>
          <c:showPercent val="0"/>
          <c:showBubbleSize val="0"/>
        </c:dLbls>
        <c:marker val="1"/>
        <c:smooth val="0"/>
        <c:axId val="536532624"/>
        <c:axId val="536529880"/>
      </c:lineChart>
      <c:catAx>
        <c:axId val="53653262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9880"/>
        <c:crosses val="autoZero"/>
        <c:auto val="1"/>
        <c:lblAlgn val="ctr"/>
        <c:lblOffset val="100"/>
        <c:tickLblSkip val="1"/>
        <c:tickMarkSkip val="1"/>
        <c:noMultiLvlLbl val="0"/>
      </c:catAx>
      <c:valAx>
        <c:axId val="5365298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3262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2756-4E91-8BCF-7B4A007A635E}"/>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2756-4E91-8BCF-7B4A007A635E}"/>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2756-4E91-8BCF-7B4A007A635E}"/>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2756-4E91-8BCF-7B4A007A635E}"/>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2756-4E91-8BCF-7B4A007A635E}"/>
            </c:ext>
          </c:extLst>
        </c:ser>
        <c:dLbls>
          <c:showLegendKey val="0"/>
          <c:showVal val="0"/>
          <c:showCatName val="0"/>
          <c:showSerName val="0"/>
          <c:showPercent val="0"/>
          <c:showBubbleSize val="0"/>
        </c:dLbls>
        <c:marker val="1"/>
        <c:smooth val="0"/>
        <c:axId val="536527136"/>
        <c:axId val="536531448"/>
      </c:lineChart>
      <c:dateAx>
        <c:axId val="536527136"/>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31448"/>
        <c:crosses val="autoZero"/>
        <c:auto val="1"/>
        <c:lblOffset val="100"/>
        <c:baseTimeUnit val="months"/>
        <c:majorUnit val="3"/>
        <c:majorTimeUnit val="months"/>
        <c:minorUnit val="1"/>
        <c:minorTimeUnit val="months"/>
      </c:dateAx>
      <c:valAx>
        <c:axId val="53653144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713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9F-476A-BB5B-6F34DBE6C24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9F-476A-BB5B-6F34DBE6C24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9F-476A-BB5B-6F34DBE6C24C}"/>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C9F-476A-BB5B-6F34DBE6C24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DC9F-476A-BB5B-6F34DBE6C24C}"/>
            </c:ext>
          </c:extLst>
        </c:ser>
        <c:dLbls>
          <c:showLegendKey val="0"/>
          <c:showVal val="0"/>
          <c:showCatName val="0"/>
          <c:showSerName val="0"/>
          <c:showPercent val="0"/>
          <c:showBubbleSize val="0"/>
        </c:dLbls>
        <c:marker val="1"/>
        <c:smooth val="0"/>
        <c:axId val="536523216"/>
        <c:axId val="536522040"/>
      </c:lineChart>
      <c:catAx>
        <c:axId val="536523216"/>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2040"/>
        <c:crosses val="autoZero"/>
        <c:auto val="1"/>
        <c:lblAlgn val="ctr"/>
        <c:lblOffset val="100"/>
        <c:tickLblSkip val="1"/>
        <c:tickMarkSkip val="1"/>
        <c:noMultiLvlLbl val="0"/>
      </c:catAx>
      <c:valAx>
        <c:axId val="5365220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321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DB9-4BA8-A326-6869E8742B0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DB9-4BA8-A326-6869E8742B0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DB9-4BA8-A326-6869E8742B0A}"/>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DB9-4BA8-A326-6869E8742B0A}"/>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DDB9-4BA8-A326-6869E8742B0A}"/>
            </c:ext>
          </c:extLst>
        </c:ser>
        <c:dLbls>
          <c:showLegendKey val="0"/>
          <c:showVal val="0"/>
          <c:showCatName val="0"/>
          <c:showSerName val="0"/>
          <c:showPercent val="0"/>
          <c:showBubbleSize val="0"/>
        </c:dLbls>
        <c:marker val="1"/>
        <c:smooth val="0"/>
        <c:axId val="536521256"/>
        <c:axId val="536527920"/>
      </c:lineChart>
      <c:catAx>
        <c:axId val="536521256"/>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7920"/>
        <c:crosses val="autoZero"/>
        <c:auto val="1"/>
        <c:lblAlgn val="ctr"/>
        <c:lblOffset val="100"/>
        <c:tickLblSkip val="1"/>
        <c:tickMarkSkip val="1"/>
        <c:noMultiLvlLbl val="0"/>
      </c:catAx>
      <c:valAx>
        <c:axId val="53652792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125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87E-46D7-9B3F-5901ED1F9A2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87E-46D7-9B3F-5901ED1F9A2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87E-46D7-9B3F-5901ED1F9A2A}"/>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87E-46D7-9B3F-5901ED1F9A2A}"/>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587E-46D7-9B3F-5901ED1F9A2A}"/>
            </c:ext>
          </c:extLst>
        </c:ser>
        <c:dLbls>
          <c:showLegendKey val="0"/>
          <c:showVal val="0"/>
          <c:showCatName val="0"/>
          <c:showSerName val="0"/>
          <c:showPercent val="0"/>
          <c:showBubbleSize val="0"/>
        </c:dLbls>
        <c:marker val="1"/>
        <c:smooth val="0"/>
        <c:axId val="536526352"/>
        <c:axId val="536530664"/>
      </c:lineChart>
      <c:catAx>
        <c:axId val="53652635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30664"/>
        <c:crosses val="autoZero"/>
        <c:auto val="1"/>
        <c:lblAlgn val="ctr"/>
        <c:lblOffset val="100"/>
        <c:tickLblSkip val="1"/>
        <c:tickMarkSkip val="1"/>
        <c:noMultiLvlLbl val="0"/>
      </c:catAx>
      <c:valAx>
        <c:axId val="53653066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63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CBA-4103-9688-739F8BCE1BE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CBA-4103-9688-739F8BCE1BE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CBA-4103-9688-739F8BCE1BE6}"/>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CBA-4103-9688-739F8BCE1BE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CBA-4103-9688-739F8BCE1BE6}"/>
            </c:ext>
          </c:extLst>
        </c:ser>
        <c:dLbls>
          <c:showLegendKey val="0"/>
          <c:showVal val="0"/>
          <c:showCatName val="0"/>
          <c:showSerName val="0"/>
          <c:showPercent val="0"/>
          <c:showBubbleSize val="0"/>
        </c:dLbls>
        <c:marker val="1"/>
        <c:smooth val="0"/>
        <c:axId val="536522824"/>
        <c:axId val="536529096"/>
      </c:lineChart>
      <c:catAx>
        <c:axId val="53652282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9096"/>
        <c:crosses val="autoZero"/>
        <c:auto val="1"/>
        <c:lblAlgn val="ctr"/>
        <c:lblOffset val="100"/>
        <c:tickLblSkip val="1"/>
        <c:tickMarkSkip val="1"/>
        <c:noMultiLvlLbl val="0"/>
      </c:catAx>
      <c:valAx>
        <c:axId val="53652909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282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02F-4564-9B96-4326885082B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02F-4564-9B96-4326885082B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02F-4564-9B96-4326885082B0}"/>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02F-4564-9B96-4326885082B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C02F-4564-9B96-4326885082B0}"/>
            </c:ext>
          </c:extLst>
        </c:ser>
        <c:dLbls>
          <c:showLegendKey val="0"/>
          <c:showVal val="0"/>
          <c:showCatName val="0"/>
          <c:showSerName val="0"/>
          <c:showPercent val="0"/>
          <c:showBubbleSize val="0"/>
        </c:dLbls>
        <c:marker val="1"/>
        <c:smooth val="0"/>
        <c:axId val="533778048"/>
        <c:axId val="533776872"/>
      </c:lineChart>
      <c:catAx>
        <c:axId val="53377804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6872"/>
        <c:crosses val="autoZero"/>
        <c:auto val="1"/>
        <c:lblAlgn val="ctr"/>
        <c:lblOffset val="100"/>
        <c:tickLblSkip val="1"/>
        <c:tickMarkSkip val="1"/>
        <c:noMultiLvlLbl val="0"/>
      </c:catAx>
      <c:valAx>
        <c:axId val="5337768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80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36E-47DD-AE16-7AD796CDB5D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36E-47DD-AE16-7AD796CDB5D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36E-47DD-AE16-7AD796CDB5D5}"/>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36E-47DD-AE16-7AD796CDB5D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F36E-47DD-AE16-7AD796CDB5D5}"/>
            </c:ext>
          </c:extLst>
        </c:ser>
        <c:dLbls>
          <c:showLegendKey val="0"/>
          <c:showVal val="0"/>
          <c:showCatName val="0"/>
          <c:showSerName val="0"/>
          <c:showPercent val="0"/>
          <c:showBubbleSize val="0"/>
        </c:dLbls>
        <c:marker val="1"/>
        <c:smooth val="0"/>
        <c:axId val="533780792"/>
        <c:axId val="533777656"/>
      </c:lineChart>
      <c:catAx>
        <c:axId val="53378079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7656"/>
        <c:crosses val="autoZero"/>
        <c:auto val="1"/>
        <c:lblAlgn val="ctr"/>
        <c:lblOffset val="100"/>
        <c:tickLblSkip val="1"/>
        <c:tickMarkSkip val="1"/>
        <c:noMultiLvlLbl val="0"/>
      </c:catAx>
      <c:valAx>
        <c:axId val="53377765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8079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368-42B6-914B-89B636E9FEC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368-42B6-914B-89B636E9FEC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368-42B6-914B-89B636E9FEC5}"/>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368-42B6-914B-89B636E9FEC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368-42B6-914B-89B636E9FEC5}"/>
            </c:ext>
          </c:extLst>
        </c:ser>
        <c:dLbls>
          <c:showLegendKey val="0"/>
          <c:showVal val="0"/>
          <c:showCatName val="0"/>
          <c:showSerName val="0"/>
          <c:showPercent val="0"/>
          <c:showBubbleSize val="0"/>
        </c:dLbls>
        <c:marker val="1"/>
        <c:smooth val="0"/>
        <c:axId val="533777264"/>
        <c:axId val="533778440"/>
      </c:lineChart>
      <c:catAx>
        <c:axId val="53377726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8440"/>
        <c:crosses val="autoZero"/>
        <c:auto val="1"/>
        <c:lblAlgn val="ctr"/>
        <c:lblOffset val="100"/>
        <c:tickLblSkip val="1"/>
        <c:tickMarkSkip val="1"/>
        <c:noMultiLvlLbl val="0"/>
      </c:catAx>
      <c:valAx>
        <c:axId val="5337784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726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376-4E0B-A5E4-0B30725056DB}"/>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376-4E0B-A5E4-0B30725056DB}"/>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376-4E0B-A5E4-0B30725056DB}"/>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376-4E0B-A5E4-0B30725056DB}"/>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376-4E0B-A5E4-0B30725056DB}"/>
            </c:ext>
          </c:extLst>
        </c:ser>
        <c:dLbls>
          <c:showLegendKey val="0"/>
          <c:showVal val="0"/>
          <c:showCatName val="0"/>
          <c:showSerName val="0"/>
          <c:showPercent val="0"/>
          <c:showBubbleSize val="0"/>
        </c:dLbls>
        <c:marker val="1"/>
        <c:smooth val="0"/>
        <c:axId val="533778832"/>
        <c:axId val="533775696"/>
      </c:lineChart>
      <c:catAx>
        <c:axId val="533778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5696"/>
        <c:crosses val="autoZero"/>
        <c:auto val="1"/>
        <c:lblAlgn val="ctr"/>
        <c:lblOffset val="100"/>
        <c:tickLblSkip val="1"/>
        <c:tickMarkSkip val="1"/>
        <c:noMultiLvlLbl val="0"/>
      </c:catAx>
      <c:valAx>
        <c:axId val="5337756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8832"/>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91C-480A-83C1-B4D32A9C148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91C-480A-83C1-B4D32A9C148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1C-480A-83C1-B4D32A9C148E}"/>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91C-480A-83C1-B4D32A9C148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391C-480A-83C1-B4D32A9C148E}"/>
            </c:ext>
          </c:extLst>
        </c:ser>
        <c:dLbls>
          <c:showLegendKey val="0"/>
          <c:showVal val="0"/>
          <c:showCatName val="0"/>
          <c:showSerName val="0"/>
          <c:showPercent val="0"/>
          <c:showBubbleSize val="0"/>
        </c:dLbls>
        <c:marker val="1"/>
        <c:smooth val="0"/>
        <c:axId val="533779616"/>
        <c:axId val="533776480"/>
      </c:lineChart>
      <c:catAx>
        <c:axId val="53377961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6480"/>
        <c:crosses val="autoZero"/>
        <c:auto val="1"/>
        <c:lblAlgn val="ctr"/>
        <c:lblOffset val="100"/>
        <c:tickLblSkip val="1"/>
        <c:tickMarkSkip val="1"/>
        <c:noMultiLvlLbl val="0"/>
      </c:catAx>
      <c:valAx>
        <c:axId val="5337764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961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C90-4E74-A474-7E940F5D782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C90-4E74-A474-7E940F5D782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C90-4E74-A474-7E940F5D7825}"/>
            </c:ext>
          </c:extLst>
        </c:ser>
        <c:ser>
          <c:idx val="3"/>
          <c:order val="3"/>
          <c:spPr>
            <a:ln w="12700">
              <a:solidFill>
                <a:srgbClr val="00FFFF"/>
              </a:solidFill>
              <a:prstDash val="solid"/>
            </a:ln>
          </c:spPr>
          <c:marker>
            <c:symbol val="x"/>
            <c:size val="5"/>
            <c:spPr>
              <a:noFill/>
              <a:ln>
                <a:solidFill>
                  <a:srgbClr val="00FFFF"/>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C90-4E74-A474-7E940F5D782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'HT Membership'!#REF!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'HT Membership'!#REF!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5C90-4E74-A474-7E940F5D7825}"/>
            </c:ext>
          </c:extLst>
        </c:ser>
        <c:dLbls>
          <c:showLegendKey val="0"/>
          <c:showVal val="0"/>
          <c:showCatName val="0"/>
          <c:showSerName val="0"/>
          <c:showPercent val="0"/>
          <c:showBubbleSize val="0"/>
        </c:dLbls>
        <c:marker val="1"/>
        <c:smooth val="0"/>
        <c:axId val="533780008"/>
        <c:axId val="533774912"/>
      </c:lineChart>
      <c:catAx>
        <c:axId val="53378000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4912"/>
        <c:crosses val="autoZero"/>
        <c:auto val="1"/>
        <c:lblAlgn val="ctr"/>
        <c:lblOffset val="100"/>
        <c:tickLblSkip val="1"/>
        <c:tickMarkSkip val="1"/>
        <c:noMultiLvlLbl val="0"/>
      </c:catAx>
      <c:valAx>
        <c:axId val="53377491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8000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editAs="oneCell">
    <xdr:from>
      <xdr:col>6</xdr:col>
      <xdr:colOff>590550</xdr:colOff>
      <xdr:row>1</xdr:row>
      <xdr:rowOff>114300</xdr:rowOff>
    </xdr:from>
    <xdr:to>
      <xdr:col>10</xdr:col>
      <xdr:colOff>552450</xdr:colOff>
      <xdr:row>7</xdr:row>
      <xdr:rowOff>132080</xdr:rowOff>
    </xdr:to>
    <xdr:pic>
      <xdr:nvPicPr>
        <xdr:cNvPr id="3" name="Picture 2" descr="Department of Health and Aged Care Crest">
          <a:extLst>
            <a:ext uri="{FF2B5EF4-FFF2-40B4-BE49-F238E27FC236}">
              <a16:creationId xmlns:a16="http://schemas.microsoft.com/office/drawing/2014/main" id="{4909BE3B-D45A-D5CD-DAFD-80A8864D2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2450" y="298450"/>
          <a:ext cx="2476500" cy="1122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104775</xdr:rowOff>
    </xdr:from>
    <xdr:ext cx="1687830" cy="1119505"/>
    <xdr:pic>
      <xdr:nvPicPr>
        <xdr:cNvPr id="2" name="Picture 1" descr="Department of Health Crest">
          <a:extLst>
            <a:ext uri="{FF2B5EF4-FFF2-40B4-BE49-F238E27FC236}">
              <a16:creationId xmlns:a16="http://schemas.microsoft.com/office/drawing/2014/main" id="{A0831584-B270-4A50-BF6A-2049F24440F1}"/>
            </a:ext>
          </a:extLst>
        </xdr:cNvPr>
        <xdr:cNvPicPr/>
      </xdr:nvPicPr>
      <xdr:blipFill>
        <a:blip xmlns:r="http://schemas.openxmlformats.org/officeDocument/2006/relationships" r:embed="rId1"/>
        <a:stretch>
          <a:fillRect/>
        </a:stretch>
      </xdr:blipFill>
      <xdr:spPr>
        <a:xfrm>
          <a:off x="361950" y="104775"/>
          <a:ext cx="1687830" cy="1119505"/>
        </a:xfrm>
        <a:prstGeom prst="rect">
          <a:avLst/>
        </a:prstGeom>
      </xdr:spPr>
    </xdr:pic>
    <xdr:clientData/>
  </xdr:oneCellAnchor>
  <xdr:twoCellAnchor editAs="oneCell">
    <xdr:from>
      <xdr:col>0</xdr:col>
      <xdr:colOff>361950</xdr:colOff>
      <xdr:row>0</xdr:row>
      <xdr:rowOff>104775</xdr:rowOff>
    </xdr:from>
    <xdr:to>
      <xdr:col>1</xdr:col>
      <xdr:colOff>3175</xdr:colOff>
      <xdr:row>6</xdr:row>
      <xdr:rowOff>122555</xdr:rowOff>
    </xdr:to>
    <xdr:pic>
      <xdr:nvPicPr>
        <xdr:cNvPr id="3" name="Picture 2" descr="Department of Health and Aged Care Crest">
          <a:extLst>
            <a:ext uri="{FF2B5EF4-FFF2-40B4-BE49-F238E27FC236}">
              <a16:creationId xmlns:a16="http://schemas.microsoft.com/office/drawing/2014/main" id="{B34D7919-5E28-4AC6-833A-C31DD87C85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1950" y="104775"/>
          <a:ext cx="2476500" cy="1122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graphicFrame macro="">
      <xdr:nvGraphicFramePr>
        <xdr:cNvPr id="2" name="Chart 19">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 name="Chart 20">
          <a:extLst>
            <a:ext uri="{FF2B5EF4-FFF2-40B4-BE49-F238E27FC236}">
              <a16:creationId xmlns:a16="http://schemas.microsoft.com/office/drawing/2014/main" id="{00000000-0008-0000-0400-00000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4" name="Chart 21">
          <a:extLst>
            <a:ext uri="{FF2B5EF4-FFF2-40B4-BE49-F238E27FC236}">
              <a16:creationId xmlns:a16="http://schemas.microsoft.com/office/drawing/2014/main" id="{00000000-0008-0000-0400-00000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5" name="Chart 22">
          <a:extLst>
            <a:ext uri="{FF2B5EF4-FFF2-40B4-BE49-F238E27FC236}">
              <a16:creationId xmlns:a16="http://schemas.microsoft.com/office/drawing/2014/main" id="{00000000-0008-0000-0400-00000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6" name="Chart 23">
          <a:extLst>
            <a:ext uri="{FF2B5EF4-FFF2-40B4-BE49-F238E27FC236}">
              <a16:creationId xmlns:a16="http://schemas.microsoft.com/office/drawing/2014/main" id="{00000000-0008-0000-0400-000006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7" name="Chart 24">
          <a:extLst>
            <a:ext uri="{FF2B5EF4-FFF2-40B4-BE49-F238E27FC236}">
              <a16:creationId xmlns:a16="http://schemas.microsoft.com/office/drawing/2014/main" id="{00000000-0008-0000-0400-00000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8" name="Chart 25">
          <a:extLst>
            <a:ext uri="{FF2B5EF4-FFF2-40B4-BE49-F238E27FC236}">
              <a16:creationId xmlns:a16="http://schemas.microsoft.com/office/drawing/2014/main" id="{00000000-0008-0000-0400-00000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9" name="Chart 26">
          <a:extLst>
            <a:ext uri="{FF2B5EF4-FFF2-40B4-BE49-F238E27FC236}">
              <a16:creationId xmlns:a16="http://schemas.microsoft.com/office/drawing/2014/main" id="{00000000-0008-0000-0400-000009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0" name="Chart 27">
          <a:extLst>
            <a:ext uri="{FF2B5EF4-FFF2-40B4-BE49-F238E27FC236}">
              <a16:creationId xmlns:a16="http://schemas.microsoft.com/office/drawing/2014/main" id="{00000000-0008-0000-0400-00000A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1" name="Chart 28">
          <a:extLst>
            <a:ext uri="{FF2B5EF4-FFF2-40B4-BE49-F238E27FC236}">
              <a16:creationId xmlns:a16="http://schemas.microsoft.com/office/drawing/2014/main" id="{00000000-0008-0000-0400-00000B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2" name="Chart 31">
          <a:extLst>
            <a:ext uri="{FF2B5EF4-FFF2-40B4-BE49-F238E27FC236}">
              <a16:creationId xmlns:a16="http://schemas.microsoft.com/office/drawing/2014/main" id="{00000000-0008-0000-0400-00000C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3" name="Chart 32">
          <a:extLst>
            <a:ext uri="{FF2B5EF4-FFF2-40B4-BE49-F238E27FC236}">
              <a16:creationId xmlns:a16="http://schemas.microsoft.com/office/drawing/2014/main" id="{00000000-0008-0000-0400-00000D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4" name="Chart 33">
          <a:extLst>
            <a:ext uri="{FF2B5EF4-FFF2-40B4-BE49-F238E27FC236}">
              <a16:creationId xmlns:a16="http://schemas.microsoft.com/office/drawing/2014/main" id="{00000000-0008-0000-0400-00000E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5" name="Chart 34">
          <a:extLst>
            <a:ext uri="{FF2B5EF4-FFF2-40B4-BE49-F238E27FC236}">
              <a16:creationId xmlns:a16="http://schemas.microsoft.com/office/drawing/2014/main" id="{00000000-0008-0000-0400-00000F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6" name="Chart 35">
          <a:extLst>
            <a:ext uri="{FF2B5EF4-FFF2-40B4-BE49-F238E27FC236}">
              <a16:creationId xmlns:a16="http://schemas.microsoft.com/office/drawing/2014/main" id="{00000000-0008-0000-0400-000010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7" name="Chart 36">
          <a:extLst>
            <a:ext uri="{FF2B5EF4-FFF2-40B4-BE49-F238E27FC236}">
              <a16:creationId xmlns:a16="http://schemas.microsoft.com/office/drawing/2014/main" id="{00000000-0008-0000-0400-000011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8" name="Chart 37">
          <a:extLst>
            <a:ext uri="{FF2B5EF4-FFF2-40B4-BE49-F238E27FC236}">
              <a16:creationId xmlns:a16="http://schemas.microsoft.com/office/drawing/2014/main" id="{00000000-0008-0000-0400-00001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9" name="Chart 38">
          <a:extLst>
            <a:ext uri="{FF2B5EF4-FFF2-40B4-BE49-F238E27FC236}">
              <a16:creationId xmlns:a16="http://schemas.microsoft.com/office/drawing/2014/main" id="{00000000-0008-0000-0400-00001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0" name="Chart 39">
          <a:extLst>
            <a:ext uri="{FF2B5EF4-FFF2-40B4-BE49-F238E27FC236}">
              <a16:creationId xmlns:a16="http://schemas.microsoft.com/office/drawing/2014/main" id="{00000000-0008-0000-0400-00001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1" name="Chart 40">
          <a:extLst>
            <a:ext uri="{FF2B5EF4-FFF2-40B4-BE49-F238E27FC236}">
              <a16:creationId xmlns:a16="http://schemas.microsoft.com/office/drawing/2014/main" id="{00000000-0008-0000-0400-00001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2" name="Chart 43">
          <a:extLst>
            <a:ext uri="{FF2B5EF4-FFF2-40B4-BE49-F238E27FC236}">
              <a16:creationId xmlns:a16="http://schemas.microsoft.com/office/drawing/2014/main" id="{00000000-0008-0000-0400-000016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3" name="Chart 44">
          <a:extLst>
            <a:ext uri="{FF2B5EF4-FFF2-40B4-BE49-F238E27FC236}">
              <a16:creationId xmlns:a16="http://schemas.microsoft.com/office/drawing/2014/main" id="{00000000-0008-0000-0400-00001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4" name="Chart 45">
          <a:extLst>
            <a:ext uri="{FF2B5EF4-FFF2-40B4-BE49-F238E27FC236}">
              <a16:creationId xmlns:a16="http://schemas.microsoft.com/office/drawing/2014/main" id="{00000000-0008-0000-0400-00001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5" name="Chart 46">
          <a:extLst>
            <a:ext uri="{FF2B5EF4-FFF2-40B4-BE49-F238E27FC236}">
              <a16:creationId xmlns:a16="http://schemas.microsoft.com/office/drawing/2014/main" id="{00000000-0008-0000-0400-000019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6" name="Chart 47">
          <a:extLst>
            <a:ext uri="{FF2B5EF4-FFF2-40B4-BE49-F238E27FC236}">
              <a16:creationId xmlns:a16="http://schemas.microsoft.com/office/drawing/2014/main" id="{00000000-0008-0000-0400-00001A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7" name="Chart 48">
          <a:extLst>
            <a:ext uri="{FF2B5EF4-FFF2-40B4-BE49-F238E27FC236}">
              <a16:creationId xmlns:a16="http://schemas.microsoft.com/office/drawing/2014/main" id="{00000000-0008-0000-0400-00001B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8" name="Chart 49">
          <a:extLst>
            <a:ext uri="{FF2B5EF4-FFF2-40B4-BE49-F238E27FC236}">
              <a16:creationId xmlns:a16="http://schemas.microsoft.com/office/drawing/2014/main" id="{00000000-0008-0000-0400-00001C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9" name="Chart 50">
          <a:extLst>
            <a:ext uri="{FF2B5EF4-FFF2-40B4-BE49-F238E27FC236}">
              <a16:creationId xmlns:a16="http://schemas.microsoft.com/office/drawing/2014/main" id="{00000000-0008-0000-0400-00001D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0" name="Chart 51">
          <a:extLst>
            <a:ext uri="{FF2B5EF4-FFF2-40B4-BE49-F238E27FC236}">
              <a16:creationId xmlns:a16="http://schemas.microsoft.com/office/drawing/2014/main" id="{00000000-0008-0000-0400-00001E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1" name="Chart 52">
          <a:extLst>
            <a:ext uri="{FF2B5EF4-FFF2-40B4-BE49-F238E27FC236}">
              <a16:creationId xmlns:a16="http://schemas.microsoft.com/office/drawing/2014/main" id="{00000000-0008-0000-0400-00001F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2" name="Chart 55">
          <a:extLst>
            <a:ext uri="{FF2B5EF4-FFF2-40B4-BE49-F238E27FC236}">
              <a16:creationId xmlns:a16="http://schemas.microsoft.com/office/drawing/2014/main" id="{00000000-0008-0000-0400-000020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3" name="Chart 56">
          <a:extLst>
            <a:ext uri="{FF2B5EF4-FFF2-40B4-BE49-F238E27FC236}">
              <a16:creationId xmlns:a16="http://schemas.microsoft.com/office/drawing/2014/main" id="{00000000-0008-0000-0400-000021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4" name="Chart 57">
          <a:extLst>
            <a:ext uri="{FF2B5EF4-FFF2-40B4-BE49-F238E27FC236}">
              <a16:creationId xmlns:a16="http://schemas.microsoft.com/office/drawing/2014/main" id="{00000000-0008-0000-0400-00002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5" name="Chart 58">
          <a:extLst>
            <a:ext uri="{FF2B5EF4-FFF2-40B4-BE49-F238E27FC236}">
              <a16:creationId xmlns:a16="http://schemas.microsoft.com/office/drawing/2014/main" id="{00000000-0008-0000-0400-00002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6" name="Chart 59">
          <a:extLst>
            <a:ext uri="{FF2B5EF4-FFF2-40B4-BE49-F238E27FC236}">
              <a16:creationId xmlns:a16="http://schemas.microsoft.com/office/drawing/2014/main" id="{00000000-0008-0000-0400-00002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Staging\PHSB%20-%20Analysis\APRA\Reforms%20data\Reforms_temp.xlsx" TargetMode="External"/><Relationship Id="rId1" Type="http://schemas.openxmlformats.org/officeDocument/2006/relationships/externalLinkPath" Target="file:///I:\Staging\PHSB%20-%20Analysis\APRA\Reforms%20data\Reforms_te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Table key"/>
      <sheetName val="June 2021"/>
      <sheetName val="September 2021"/>
      <sheetName val="December 2021"/>
      <sheetName val="March 2022"/>
      <sheetName val="June 2022"/>
      <sheetName val="September 2022"/>
      <sheetName val="December 2022"/>
      <sheetName val="March 2023"/>
      <sheetName val="June 2023"/>
      <sheetName val="September 2023"/>
      <sheetName val="December 2023"/>
    </sheetNames>
    <sheetDataSet>
      <sheetData sheetId="0"/>
      <sheetData sheetId="1"/>
      <sheetData sheetId="2">
        <row r="52">
          <cell r="A52">
            <v>709311</v>
          </cell>
          <cell r="B52">
            <v>1430979</v>
          </cell>
          <cell r="C52">
            <v>4</v>
          </cell>
          <cell r="D52">
            <v>38802</v>
          </cell>
          <cell r="E52">
            <v>5359</v>
          </cell>
        </row>
        <row r="55">
          <cell r="A55">
            <v>72620</v>
          </cell>
          <cell r="B55">
            <v>1705000</v>
          </cell>
          <cell r="C55">
            <v>466</v>
          </cell>
          <cell r="D55">
            <v>103208</v>
          </cell>
          <cell r="E55">
            <v>2</v>
          </cell>
        </row>
        <row r="58">
          <cell r="A58">
            <v>62438</v>
          </cell>
          <cell r="B58">
            <v>698688</v>
          </cell>
          <cell r="C58">
            <v>2154</v>
          </cell>
          <cell r="D58">
            <v>161891</v>
          </cell>
          <cell r="E58">
            <v>6</v>
          </cell>
        </row>
        <row r="61">
          <cell r="A61">
            <v>141740</v>
          </cell>
          <cell r="B61">
            <v>381518</v>
          </cell>
          <cell r="C61">
            <v>87021</v>
          </cell>
        </row>
        <row r="86">
          <cell r="S86">
            <v>1958.55</v>
          </cell>
          <cell r="T86">
            <v>35</v>
          </cell>
        </row>
        <row r="89">
          <cell r="S89">
            <v>3214.5499999999993</v>
          </cell>
          <cell r="T89">
            <v>36</v>
          </cell>
        </row>
      </sheetData>
      <sheetData sheetId="3">
        <row r="52">
          <cell r="A52">
            <v>709915</v>
          </cell>
          <cell r="B52">
            <v>1430501</v>
          </cell>
          <cell r="C52">
            <v>3</v>
          </cell>
          <cell r="D52">
            <v>42917</v>
          </cell>
          <cell r="E52">
            <v>5349</v>
          </cell>
        </row>
        <row r="55">
          <cell r="A55">
            <v>71841</v>
          </cell>
          <cell r="B55">
            <v>1700493</v>
          </cell>
          <cell r="C55">
            <v>438</v>
          </cell>
          <cell r="D55">
            <v>113879</v>
          </cell>
          <cell r="E55">
            <v>1</v>
          </cell>
        </row>
        <row r="58">
          <cell r="A58">
            <v>67799</v>
          </cell>
          <cell r="B58">
            <v>724141</v>
          </cell>
          <cell r="C58">
            <v>2170</v>
          </cell>
          <cell r="D58">
            <v>178199</v>
          </cell>
        </row>
        <row r="61">
          <cell r="A61">
            <v>138078</v>
          </cell>
          <cell r="B61">
            <v>377250</v>
          </cell>
          <cell r="C61">
            <v>98831</v>
          </cell>
        </row>
        <row r="86">
          <cell r="S86">
            <v>1513.6499999999999</v>
          </cell>
          <cell r="T86">
            <v>200</v>
          </cell>
        </row>
        <row r="89">
          <cell r="S89">
            <v>2000.95</v>
          </cell>
          <cell r="T89">
            <v>265.89999999999998</v>
          </cell>
        </row>
      </sheetData>
      <sheetData sheetId="4">
        <row r="52">
          <cell r="A52">
            <v>717738</v>
          </cell>
          <cell r="B52">
            <v>1410288</v>
          </cell>
          <cell r="C52">
            <v>2</v>
          </cell>
          <cell r="D52">
            <v>45885</v>
          </cell>
          <cell r="E52">
            <v>5293</v>
          </cell>
        </row>
        <row r="55">
          <cell r="A55">
            <v>71142</v>
          </cell>
          <cell r="B55">
            <v>1726313</v>
          </cell>
          <cell r="C55">
            <v>807</v>
          </cell>
          <cell r="D55">
            <v>122027</v>
          </cell>
          <cell r="E55">
            <v>3</v>
          </cell>
        </row>
        <row r="58">
          <cell r="A58">
            <v>59675</v>
          </cell>
          <cell r="B58">
            <v>723431</v>
          </cell>
          <cell r="C58">
            <v>4118</v>
          </cell>
          <cell r="D58">
            <v>189553</v>
          </cell>
          <cell r="E58">
            <v>25</v>
          </cell>
        </row>
        <row r="61">
          <cell r="A61">
            <v>143149</v>
          </cell>
          <cell r="B61">
            <v>388000</v>
          </cell>
          <cell r="C61">
            <v>1</v>
          </cell>
          <cell r="D61">
            <v>105365</v>
          </cell>
          <cell r="E61">
            <v>26</v>
          </cell>
        </row>
        <row r="86">
          <cell r="S86">
            <v>12516.5</v>
          </cell>
          <cell r="T86">
            <v>2301.35</v>
          </cell>
        </row>
        <row r="89">
          <cell r="S89">
            <v>13121.050000000001</v>
          </cell>
          <cell r="T89">
            <v>3394.55</v>
          </cell>
        </row>
      </sheetData>
      <sheetData sheetId="5">
        <row r="52">
          <cell r="A52">
            <v>695225</v>
          </cell>
          <cell r="B52">
            <v>1414667</v>
          </cell>
          <cell r="C52">
            <v>2</v>
          </cell>
          <cell r="D52">
            <v>51577</v>
          </cell>
          <cell r="E52">
            <v>5252</v>
          </cell>
        </row>
        <row r="55">
          <cell r="A55">
            <v>70535</v>
          </cell>
          <cell r="B55">
            <v>1737921</v>
          </cell>
          <cell r="C55">
            <v>404</v>
          </cell>
          <cell r="D55">
            <v>132259</v>
          </cell>
          <cell r="E55">
            <v>5</v>
          </cell>
        </row>
        <row r="58">
          <cell r="A58">
            <v>58354</v>
          </cell>
          <cell r="B58">
            <v>730418</v>
          </cell>
          <cell r="C58">
            <v>2169</v>
          </cell>
          <cell r="D58">
            <v>204245</v>
          </cell>
          <cell r="E58">
            <v>3</v>
          </cell>
        </row>
        <row r="61">
          <cell r="A61">
            <v>139250</v>
          </cell>
          <cell r="B61">
            <v>370882</v>
          </cell>
          <cell r="C61">
            <v>2</v>
          </cell>
          <cell r="D61">
            <v>112153</v>
          </cell>
          <cell r="E61">
            <v>4</v>
          </cell>
        </row>
        <row r="86">
          <cell r="S86">
            <v>12333.8</v>
          </cell>
          <cell r="T86">
            <v>967</v>
          </cell>
        </row>
        <row r="89">
          <cell r="S89">
            <v>13156.8</v>
          </cell>
          <cell r="T89">
            <v>967</v>
          </cell>
        </row>
      </sheetData>
      <sheetData sheetId="6">
        <row r="52">
          <cell r="A52">
            <v>690666</v>
          </cell>
          <cell r="B52">
            <v>1401515</v>
          </cell>
          <cell r="C52">
            <v>1</v>
          </cell>
          <cell r="D52">
            <v>54755</v>
          </cell>
          <cell r="E52">
            <v>5319</v>
          </cell>
        </row>
        <row r="55">
          <cell r="A55">
            <v>68872</v>
          </cell>
          <cell r="B55">
            <v>1749295</v>
          </cell>
          <cell r="C55">
            <v>381</v>
          </cell>
          <cell r="D55">
            <v>142394</v>
          </cell>
          <cell r="E55">
            <v>2</v>
          </cell>
        </row>
        <row r="58">
          <cell r="A58">
            <v>56977</v>
          </cell>
          <cell r="B58">
            <v>741921</v>
          </cell>
          <cell r="C58">
            <v>2169</v>
          </cell>
          <cell r="D58">
            <v>219654</v>
          </cell>
          <cell r="E58">
            <v>1</v>
          </cell>
        </row>
        <row r="61">
          <cell r="A61">
            <v>136430</v>
          </cell>
          <cell r="B61">
            <v>367180</v>
          </cell>
          <cell r="C61">
            <v>120647</v>
          </cell>
        </row>
        <row r="86">
          <cell r="S86">
            <v>14518.6</v>
          </cell>
          <cell r="T86">
            <v>1297.5</v>
          </cell>
        </row>
        <row r="89">
          <cell r="S89">
            <v>15223.7</v>
          </cell>
          <cell r="T89">
            <v>1924</v>
          </cell>
        </row>
      </sheetData>
      <sheetData sheetId="7">
        <row r="52">
          <cell r="A52">
            <v>685773</v>
          </cell>
          <cell r="B52">
            <v>1391546</v>
          </cell>
          <cell r="C52">
            <v>2</v>
          </cell>
          <cell r="D52">
            <v>57328</v>
          </cell>
          <cell r="E52">
            <v>5298</v>
          </cell>
        </row>
        <row r="55">
          <cell r="A55">
            <v>67622</v>
          </cell>
          <cell r="B55">
            <v>1758745</v>
          </cell>
          <cell r="C55">
            <v>366</v>
          </cell>
          <cell r="D55">
            <v>153171</v>
          </cell>
          <cell r="E55">
            <v>3</v>
          </cell>
        </row>
        <row r="58">
          <cell r="A58">
            <v>55607</v>
          </cell>
          <cell r="B58">
            <v>752269</v>
          </cell>
          <cell r="C58">
            <v>2194</v>
          </cell>
          <cell r="D58">
            <v>235568</v>
          </cell>
          <cell r="E58">
            <v>1</v>
          </cell>
        </row>
        <row r="61">
          <cell r="A61">
            <v>133480</v>
          </cell>
          <cell r="B61">
            <v>364146</v>
          </cell>
          <cell r="C61">
            <v>131164</v>
          </cell>
          <cell r="D61">
            <v>3</v>
          </cell>
        </row>
        <row r="86">
          <cell r="S86">
            <v>18669.7</v>
          </cell>
          <cell r="T86">
            <v>1335.9</v>
          </cell>
        </row>
        <row r="89">
          <cell r="S89">
            <v>21171.75</v>
          </cell>
          <cell r="T89">
            <v>1335.9</v>
          </cell>
        </row>
      </sheetData>
      <sheetData sheetId="8">
        <row r="52">
          <cell r="A52">
            <v>685370</v>
          </cell>
          <cell r="B52">
            <v>1370492</v>
          </cell>
          <cell r="C52">
            <v>59984</v>
          </cell>
          <cell r="D52">
            <v>5290</v>
          </cell>
        </row>
        <row r="55">
          <cell r="A55">
            <v>102646</v>
          </cell>
          <cell r="B55">
            <v>1730539</v>
          </cell>
          <cell r="C55">
            <v>354</v>
          </cell>
          <cell r="D55">
            <v>163112</v>
          </cell>
          <cell r="E55">
            <v>2</v>
          </cell>
        </row>
        <row r="58">
          <cell r="A58">
            <v>54415</v>
          </cell>
          <cell r="B58">
            <v>756056</v>
          </cell>
          <cell r="C58">
            <v>2216</v>
          </cell>
          <cell r="D58">
            <v>246566</v>
          </cell>
          <cell r="E58">
            <v>1</v>
          </cell>
        </row>
        <row r="61">
          <cell r="A61">
            <v>151966</v>
          </cell>
          <cell r="B61">
            <v>343452</v>
          </cell>
          <cell r="C61">
            <v>1</v>
          </cell>
          <cell r="D61">
            <v>133746</v>
          </cell>
        </row>
        <row r="86">
          <cell r="S86">
            <v>25432.699999999997</v>
          </cell>
          <cell r="T86">
            <v>1594.4</v>
          </cell>
        </row>
        <row r="89">
          <cell r="S89">
            <v>27884.85</v>
          </cell>
          <cell r="T89">
            <v>1594.4</v>
          </cell>
        </row>
      </sheetData>
      <sheetData sheetId="9">
        <row r="52">
          <cell r="A52">
            <v>670413</v>
          </cell>
          <cell r="B52">
            <v>1361897</v>
          </cell>
          <cell r="C52">
            <v>62938</v>
          </cell>
          <cell r="D52">
            <v>5301</v>
          </cell>
        </row>
        <row r="55">
          <cell r="A55">
            <v>65712</v>
          </cell>
          <cell r="B55">
            <v>1779473</v>
          </cell>
          <cell r="C55">
            <v>337</v>
          </cell>
          <cell r="D55">
            <v>175053</v>
          </cell>
          <cell r="E55">
            <v>1</v>
          </cell>
        </row>
        <row r="58">
          <cell r="A58">
            <v>53184</v>
          </cell>
          <cell r="B58">
            <v>762131</v>
          </cell>
          <cell r="C58">
            <v>2226</v>
          </cell>
          <cell r="D58">
            <v>260529</v>
          </cell>
          <cell r="E58">
            <v>1</v>
          </cell>
        </row>
        <row r="61">
          <cell r="A61">
            <v>127191</v>
          </cell>
          <cell r="B61">
            <v>357162</v>
          </cell>
          <cell r="C61">
            <v>145963</v>
          </cell>
          <cell r="D61">
            <v>1</v>
          </cell>
        </row>
        <row r="86">
          <cell r="S86">
            <v>6330.95</v>
          </cell>
          <cell r="T86">
            <v>3508.15</v>
          </cell>
        </row>
        <row r="89">
          <cell r="S89">
            <v>8168.05</v>
          </cell>
          <cell r="T89">
            <v>3555.79</v>
          </cell>
        </row>
      </sheetData>
      <sheetData sheetId="10">
        <row r="52">
          <cell r="A52">
            <v>661038</v>
          </cell>
          <cell r="B52">
            <v>1342973</v>
          </cell>
          <cell r="C52">
            <v>66376</v>
          </cell>
          <cell r="D52">
            <v>5288</v>
          </cell>
        </row>
        <row r="55">
          <cell r="A55">
            <v>66651</v>
          </cell>
          <cell r="B55">
            <v>1785146</v>
          </cell>
          <cell r="C55">
            <v>327</v>
          </cell>
          <cell r="D55">
            <v>188262</v>
          </cell>
          <cell r="E55">
            <v>4</v>
          </cell>
        </row>
        <row r="58">
          <cell r="A58">
            <v>51359</v>
          </cell>
          <cell r="B58">
            <v>772683</v>
          </cell>
          <cell r="C58">
            <v>2265</v>
          </cell>
          <cell r="D58">
            <v>280126</v>
          </cell>
          <cell r="E58">
            <v>25</v>
          </cell>
        </row>
        <row r="61">
          <cell r="A61">
            <v>124287</v>
          </cell>
          <cell r="B61">
            <v>354109</v>
          </cell>
          <cell r="C61">
            <v>157975</v>
          </cell>
          <cell r="D61">
            <v>26</v>
          </cell>
        </row>
        <row r="86">
          <cell r="S86">
            <v>18691.900000000001</v>
          </cell>
          <cell r="T86">
            <v>3745</v>
          </cell>
        </row>
        <row r="89">
          <cell r="S89">
            <v>19227</v>
          </cell>
          <cell r="T89">
            <v>3745</v>
          </cell>
        </row>
      </sheetData>
      <sheetData sheetId="11">
        <row r="52">
          <cell r="A52">
            <v>653837</v>
          </cell>
          <cell r="B52">
            <v>1324887</v>
          </cell>
          <cell r="C52">
            <v>69318</v>
          </cell>
          <cell r="D52">
            <v>5299</v>
          </cell>
        </row>
        <row r="55">
          <cell r="A55">
            <v>65157</v>
          </cell>
          <cell r="B55">
            <v>1799903</v>
          </cell>
          <cell r="C55">
            <v>314</v>
          </cell>
          <cell r="D55">
            <v>202563</v>
          </cell>
          <cell r="E55">
            <v>3</v>
          </cell>
        </row>
        <row r="58">
          <cell r="A58">
            <v>53714</v>
          </cell>
          <cell r="B58">
            <v>778845</v>
          </cell>
          <cell r="C58">
            <v>2317</v>
          </cell>
          <cell r="D58">
            <v>300025</v>
          </cell>
        </row>
        <row r="61">
          <cell r="A61">
            <v>121228</v>
          </cell>
          <cell r="B61">
            <v>352524</v>
          </cell>
          <cell r="C61">
            <v>172603</v>
          </cell>
          <cell r="D61">
            <v>1</v>
          </cell>
        </row>
        <row r="86">
          <cell r="S86">
            <v>13410.75</v>
          </cell>
          <cell r="T86">
            <v>4602</v>
          </cell>
        </row>
        <row r="89">
          <cell r="S89">
            <v>17588.39</v>
          </cell>
          <cell r="T89">
            <v>4602</v>
          </cell>
        </row>
      </sheetData>
      <sheetData sheetId="12">
        <row r="52">
          <cell r="A52">
            <v>647177</v>
          </cell>
          <cell r="B52">
            <v>1308629</v>
          </cell>
          <cell r="C52">
            <v>73417</v>
          </cell>
          <cell r="D52">
            <v>5289</v>
          </cell>
        </row>
        <row r="55">
          <cell r="A55">
            <v>64874</v>
          </cell>
          <cell r="B55">
            <v>1810173</v>
          </cell>
          <cell r="C55">
            <v>931</v>
          </cell>
          <cell r="D55">
            <v>213882</v>
          </cell>
        </row>
        <row r="58">
          <cell r="A58">
            <v>53033</v>
          </cell>
          <cell r="B58">
            <v>781272</v>
          </cell>
          <cell r="C58">
            <v>5008</v>
          </cell>
          <cell r="D58">
            <v>314447</v>
          </cell>
        </row>
        <row r="61">
          <cell r="A61">
            <v>118508</v>
          </cell>
          <cell r="B61">
            <v>349758</v>
          </cell>
          <cell r="D61">
            <v>180686</v>
          </cell>
          <cell r="E61">
            <v>0</v>
          </cell>
        </row>
        <row r="86">
          <cell r="S86">
            <v>11499.449999999999</v>
          </cell>
          <cell r="T86">
            <v>3789</v>
          </cell>
        </row>
        <row r="89">
          <cell r="S89">
            <v>15149.55</v>
          </cell>
          <cell r="T89">
            <v>3789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5510CC6-79C9-48C4-A645-6C1C2A5AAAE8}" name="Table7" displayName="Table7" ref="A2:H25" totalsRowShown="0" headerRowDxfId="350" dataDxfId="349" tableBorderDxfId="348" dataCellStyle="Comma">
  <tableColumns count="8">
    <tableColumn id="1" xr3:uid="{8E70949E-F280-4E2C-8AA2-90CA21591B48}" name="Quarter" dataDxfId="347"/>
    <tableColumn id="2" xr3:uid="{51F23C12-2CFF-4BF5-8C82-C9FC1F913C40}" name="NSW" dataDxfId="346" dataCellStyle="Comma"/>
    <tableColumn id="3" xr3:uid="{AB2F307B-9841-4DC5-86DF-56E6A0E3F366}" name="VIC" dataDxfId="345" dataCellStyle="Comma"/>
    <tableColumn id="4" xr3:uid="{15A9A5C1-2236-4231-8C69-CA580AC42295}" name="QLD" dataDxfId="344" dataCellStyle="Comma"/>
    <tableColumn id="5" xr3:uid="{59559C75-1A61-479F-99E4-DB438BA7A0C6}" name="WA" dataDxfId="343" dataCellStyle="Comma"/>
    <tableColumn id="6" xr3:uid="{E6E003AB-7B7E-47B2-8A32-51CFB21560A7}" name="ACT" dataDxfId="342" dataCellStyle="Comma"/>
    <tableColumn id="7" xr3:uid="{61B2371B-777D-4746-9CFA-8B0D15C4AFAD}" name="SA / NT / TAS" dataDxfId="341" dataCellStyle="Comma"/>
    <tableColumn id="8" xr3:uid="{CBA516A0-0409-4CEE-95DC-2A708530FF18}" name="AUST" dataDxfId="340" dataCellStyle="Comma"/>
  </tableColumns>
  <tableStyleInfo name="TableStyleMedium2" showFirstColumn="0" showLastColumn="0" showRowStripes="1" showColumnStripes="0"/>
  <extLst>
    <ext xmlns:x14="http://schemas.microsoft.com/office/spreadsheetml/2009/9/main" uri="{504A1905-F514-4f6f-8877-14C23A59335A}">
      <x14:table altTextSummary="Tab 3 Table 1 This table shows the number of persons who transferred from another policy by quarter and in each state and territory"/>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C684A9B-F8EF-44CE-A6A6-BB50EB15B5D8}" name="Table18" displayName="Table18" ref="A24:AD44" totalsRowShown="0" headerRowDxfId="140" dataDxfId="138" headerRowBorderDxfId="139" tableBorderDxfId="137" dataCellStyle="Comma">
  <tableColumns count="30">
    <tableColumn id="1" xr3:uid="{103C941D-8F83-48C2-B92C-0836B3DC03C9}" name="Quarter"/>
    <tableColumn id="2" xr3:uid="{24BCC99A-8B5E-4CC5-8119-7A39A6F8C164}" name="18" dataDxfId="136" dataCellStyle="Comma"/>
    <tableColumn id="3" xr3:uid="{5AD7A4D9-CF4E-4537-920C-4BB6FCDBEA3A}" name="19" dataDxfId="135" dataCellStyle="Comma"/>
    <tableColumn id="4" xr3:uid="{A008B028-9214-42EB-BAAD-3BCBC457A114}" name="20" dataDxfId="134" dataCellStyle="Comma"/>
    <tableColumn id="5" xr3:uid="{F6CE97DE-2407-4FD5-922E-5F31258E366D}" name="21" dataDxfId="133" dataCellStyle="Comma"/>
    <tableColumn id="6" xr3:uid="{EBF8F13A-078A-4CB8-BF0D-D5316AAA2B1C}" name="22" dataDxfId="132" dataCellStyle="Comma"/>
    <tableColumn id="7" xr3:uid="{02AD8738-528C-43A8-B03A-4A6BC5750F86}" name="23" dataDxfId="131" dataCellStyle="Comma"/>
    <tableColumn id="8" xr3:uid="{FC0441D5-656C-439E-9CB2-5EE1617D17B4}" name="24" dataDxfId="130" dataCellStyle="Comma"/>
    <tableColumn id="9" xr3:uid="{37EBCA82-B708-4ED1-B106-D4170145272F}" name="25" dataDxfId="129" dataCellStyle="Comma"/>
    <tableColumn id="10" xr3:uid="{4A8D8FAF-6CEB-4FB1-BBDB-0CADD637B07D}" name="26" dataDxfId="128" dataCellStyle="Comma"/>
    <tableColumn id="11" xr3:uid="{D011C850-F2B7-4B8B-99E1-75E43FF9D5F6}" name="27" dataDxfId="127" dataCellStyle="Comma"/>
    <tableColumn id="12" xr3:uid="{C9E834D7-B347-45F9-B155-B68F42BDEA09}" name="28" dataDxfId="126" dataCellStyle="Comma"/>
    <tableColumn id="13" xr3:uid="{079DC2DE-9A96-45E1-B239-8DECFAAA569C}" name="29" dataDxfId="125" dataCellStyle="Comma"/>
    <tableColumn id="14" xr3:uid="{218DF550-1C11-4F89-A0A9-D9DA28623FE9}" name="30" dataDxfId="124" dataCellStyle="Comma"/>
    <tableColumn id="15" xr3:uid="{D25DC91C-3219-4A71-A784-435F5C16DA01}" name="31" dataDxfId="123" dataCellStyle="Comma"/>
    <tableColumn id="16" xr3:uid="{8BD4CD90-0C7E-4CB7-A719-A781EC624114}" name="32" dataDxfId="122" dataCellStyle="Comma"/>
    <tableColumn id="17" xr3:uid="{89A26638-B8B4-4397-99E4-79525B601C0E}" name="33" dataDxfId="121" dataCellStyle="Comma"/>
    <tableColumn id="18" xr3:uid="{A8CD63D9-2791-4A12-9464-DAB524DAF56C}" name="34" dataDxfId="120" dataCellStyle="Comma"/>
    <tableColumn id="19" xr3:uid="{53D953B4-769C-4106-9D0F-E09B2C455CF6}" name="35" dataDxfId="119" dataCellStyle="Comma"/>
    <tableColumn id="20" xr3:uid="{C981D4A6-DF27-4E06-B941-5FC99A6B9FD4}" name="36" dataDxfId="118" dataCellStyle="Comma"/>
    <tableColumn id="21" xr3:uid="{B7DC41BE-8269-454C-BAB4-D78834F29099}" name="37" dataDxfId="117" dataCellStyle="Comma"/>
    <tableColumn id="22" xr3:uid="{890A55B3-E382-44AB-A265-C2BAD50A4CD7}" name="38" dataDxfId="116" dataCellStyle="Comma"/>
    <tableColumn id="23" xr3:uid="{46D6E9E5-1001-46F4-BE12-03B6D92D808F}" name="39" dataDxfId="115" dataCellStyle="Comma"/>
    <tableColumn id="24" xr3:uid="{A9394BC4-3391-4AD8-A374-4DB2CBC8196E}" name="40" dataDxfId="114" dataCellStyle="Comma"/>
    <tableColumn id="25" xr3:uid="{B4A2F100-A916-4091-B067-C278C6D542C1}" name="41" dataDxfId="113" dataCellStyle="Comma"/>
    <tableColumn id="26" xr3:uid="{FC2A7B51-FFCD-42D7-ADA2-3DC6490BF220}" name="42" dataDxfId="112" dataCellStyle="Comma"/>
    <tableColumn id="27" xr3:uid="{94234A36-C794-4DA5-910B-2E63F8C01B82}" name="43" dataDxfId="111" dataCellStyle="Comma"/>
    <tableColumn id="28" xr3:uid="{2BBA9DFE-607D-4EB7-9ACE-723B81653B4B}" name="44" dataDxfId="110" dataCellStyle="Comma"/>
    <tableColumn id="29" xr3:uid="{D5A8BA2D-A317-4646-931F-64CA47ADBEE7}" name="Total" dataDxfId="109" dataCellStyle="Comma"/>
    <tableColumn id="30" xr3:uid="{538AE9A0-1EC0-437E-9658-13EF38FA864C}" name="Column1" dataDxfId="108"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2 This table is the Total number of males who receive an age-based discournt by age category "/>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EEF64E7-3F9C-4212-9014-993278C412A6}" name="Table19" displayName="Table19" ref="A46:AD66" totalsRowShown="0" headerRowDxfId="107" dataDxfId="105" headerRowBorderDxfId="106" tableBorderDxfId="104" dataCellStyle="Comma">
  <tableColumns count="30">
    <tableColumn id="1" xr3:uid="{298D41B7-1F4F-4FD5-BA3B-FF3FEB947134}" name="Quarter"/>
    <tableColumn id="2" xr3:uid="{BBEC222B-DB7A-48E4-9C50-F8F39963ED23}" name="18" dataDxfId="103" dataCellStyle="Comma"/>
    <tableColumn id="3" xr3:uid="{F5309110-5704-4548-849E-3884A5A6623B}" name="19" dataDxfId="102" dataCellStyle="Comma"/>
    <tableColumn id="4" xr3:uid="{D57B3C55-8D1F-4043-9B23-72B20E67744C}" name="20" dataDxfId="101" dataCellStyle="Comma"/>
    <tableColumn id="5" xr3:uid="{392DAA26-A151-4556-B953-F1CCB2063F03}" name="21" dataDxfId="100" dataCellStyle="Comma"/>
    <tableColumn id="6" xr3:uid="{2BD98041-043F-4791-90D8-BD73E9B9AD8C}" name="22" dataDxfId="99" dataCellStyle="Comma"/>
    <tableColumn id="7" xr3:uid="{DF218C24-3850-40B7-ADDE-AFAA27159254}" name="23" dataDxfId="98" dataCellStyle="Comma"/>
    <tableColumn id="8" xr3:uid="{486BDCC3-53D6-45A2-BFC5-AE09FD4014E7}" name="24" dataDxfId="97" dataCellStyle="Comma"/>
    <tableColumn id="9" xr3:uid="{482858C8-0781-4BDC-A47E-180FA38BA0A1}" name="25" dataDxfId="96" dataCellStyle="Comma"/>
    <tableColumn id="10" xr3:uid="{66FF7947-84FE-4848-AD2F-45F924EF6F55}" name="26" dataDxfId="95" dataCellStyle="Comma"/>
    <tableColumn id="11" xr3:uid="{31A9A03D-EF53-4974-AFEF-C711234C7D46}" name="27" dataDxfId="94" dataCellStyle="Comma"/>
    <tableColumn id="12" xr3:uid="{B023CBD6-8348-4B50-AA92-A1C3DA11F0B0}" name="28" dataDxfId="93" dataCellStyle="Comma"/>
    <tableColumn id="13" xr3:uid="{A7ED4B10-04A8-43B9-8D5F-149B0624E352}" name="29" dataDxfId="92" dataCellStyle="Comma"/>
    <tableColumn id="14" xr3:uid="{868FF7ED-3129-4C04-8228-0665539FE637}" name="30" dataDxfId="91" dataCellStyle="Comma"/>
    <tableColumn id="15" xr3:uid="{6D86EA96-D82C-4907-A066-3D00F134EB0E}" name="31" dataDxfId="90" dataCellStyle="Comma"/>
    <tableColumn id="16" xr3:uid="{0D6F5411-F98E-45C3-A4E6-5C7F54409752}" name="32" dataDxfId="89" dataCellStyle="Comma"/>
    <tableColumn id="17" xr3:uid="{652057A0-CFC0-4ED6-B68B-EB3F233EF2C5}" name="33" dataDxfId="88" dataCellStyle="Comma"/>
    <tableColumn id="18" xr3:uid="{7321BBC8-1746-446B-9A6D-81E9C94ED42D}" name="34" dataDxfId="87" dataCellStyle="Comma"/>
    <tableColumn id="19" xr3:uid="{E62732D4-2BD1-46C2-AD68-535C31F170BF}" name="35" dataDxfId="86" dataCellStyle="Comma"/>
    <tableColumn id="20" xr3:uid="{73DBF483-61D6-4D0A-BD69-E97175F84CE5}" name="36" dataDxfId="85" dataCellStyle="Comma"/>
    <tableColumn id="21" xr3:uid="{99B82174-05A4-49E8-BF2C-19601DEE9A94}" name="37" dataDxfId="84" dataCellStyle="Comma"/>
    <tableColumn id="22" xr3:uid="{36FCBB2E-4C42-46EF-9B93-104D56B70FAA}" name="38" dataDxfId="83" dataCellStyle="Comma"/>
    <tableColumn id="23" xr3:uid="{AB3ECC37-D014-43A7-B719-D129F141632B}" name="39" dataDxfId="82" dataCellStyle="Comma"/>
    <tableColumn id="24" xr3:uid="{24AB54DA-B987-4FCF-B426-EE41C4D21F23}" name="40" dataDxfId="81" dataCellStyle="Comma"/>
    <tableColumn id="25" xr3:uid="{5954AD8B-0345-4182-B5CA-0121C77C4235}" name="41" dataDxfId="80" dataCellStyle="Comma"/>
    <tableColumn id="26" xr3:uid="{1BC53B26-43C8-415C-8F35-F8318A1974F1}" name="42" dataDxfId="79" dataCellStyle="Comma"/>
    <tableColumn id="27" xr3:uid="{513F5748-3C97-4455-8AAE-5F02BFF6FBD3}" name="43" dataDxfId="78" dataCellStyle="Comma"/>
    <tableColumn id="28" xr3:uid="{34B8E3AE-7859-4034-8536-5AE864A6EFE0}" name="44" dataDxfId="77" dataCellStyle="Comma"/>
    <tableColumn id="29" xr3:uid="{337DE453-ACF7-4117-96E7-4BB7DDAC8F24}" name="Total" dataDxfId="76" dataCellStyle="Comma"/>
    <tableColumn id="30" xr3:uid="{1FB48C2F-5871-436B-9106-FA035C6D909E}" name="Column1" dataDxfId="75"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3 This table is the Total number of females who receive an age-based discournt by age category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BC93692-B732-4824-86D0-26925C6C323D}" name="Table20" displayName="Table20" ref="A2:V21" totalsRowShown="0" headerRowDxfId="74" headerRowBorderDxfId="73" tableBorderDxfId="72">
  <tableColumns count="22">
    <tableColumn id="1" xr3:uid="{F3B52ED5-6A3A-42EF-BDBF-7A5FF3AD6492}" name="Quarter" dataDxfId="71"/>
    <tableColumn id="2" xr3:uid="{0696591B-34AD-4D1C-8A5B-F48BECEE744D}" name="0-4" dataDxfId="70" dataCellStyle="Comma"/>
    <tableColumn id="3" xr3:uid="{CD466611-9507-45AB-A03C-A3B635473F25}" name="5-9" dataDxfId="69" dataCellStyle="Comma"/>
    <tableColumn id="4" xr3:uid="{B519E742-58A0-4120-9275-33FEF4FB8E62}" name="10-14" dataDxfId="68" dataCellStyle="Comma"/>
    <tableColumn id="5" xr3:uid="{9DE98B82-2C5C-4DE9-B8F6-C1AF52995C4E}" name="15-19" dataDxfId="67" dataCellStyle="Comma"/>
    <tableColumn id="6" xr3:uid="{BB46F34F-99FD-41DA-BB35-1E07C1D2D5E2}" name="20-24" dataDxfId="66" dataCellStyle="Comma"/>
    <tableColumn id="7" xr3:uid="{114A5F68-A5AA-4B84-8645-69277221F6B2}" name="25-29" dataDxfId="65" dataCellStyle="Comma"/>
    <tableColumn id="8" xr3:uid="{0C296976-398F-4B66-A889-39EEA6E19169}" name="30-34" dataDxfId="64" dataCellStyle="Comma"/>
    <tableColumn id="9" xr3:uid="{B469119F-164B-499F-A76E-F392CDB178CF}" name="35-39" dataDxfId="63" dataCellStyle="Comma"/>
    <tableColumn id="10" xr3:uid="{12AC5386-C167-417F-97B0-A46012B00BE9}" name="40-44" dataDxfId="62" dataCellStyle="Comma"/>
    <tableColumn id="11" xr3:uid="{6D4902FB-D258-4D6D-B5A5-B96C6D100205}" name="45-49" dataDxfId="61" dataCellStyle="Comma"/>
    <tableColumn id="12" xr3:uid="{CF75D80C-5D51-42EE-B34F-152C478A5C05}" name="50-54" dataDxfId="60" dataCellStyle="Comma"/>
    <tableColumn id="13" xr3:uid="{36A86A67-05DD-4FE9-A6B2-A114F1B33343}" name="55-59" dataDxfId="59" dataCellStyle="Comma"/>
    <tableColumn id="14" xr3:uid="{61135497-7E0D-46B9-9C01-3838B53FA409}" name="60-64" dataDxfId="58" dataCellStyle="Comma"/>
    <tableColumn id="15" xr3:uid="{9037DBFC-1B70-4667-8BD9-8C8891FE1A7B}" name="65-69" dataDxfId="57" dataCellStyle="Comma"/>
    <tableColumn id="16" xr3:uid="{46908AEF-5D13-4926-BA63-FCCD4111B167}" name="70-74" dataDxfId="56" dataCellStyle="Comma"/>
    <tableColumn id="17" xr3:uid="{FFD486B0-CFA9-4F96-A780-11D2E9FE34B2}" name="75-79" dataDxfId="55" dataCellStyle="Comma"/>
    <tableColumn id="18" xr3:uid="{AC2C9DDA-2B90-435C-A316-1D9D42821552}" name="80-84" dataDxfId="54" dataCellStyle="Comma"/>
    <tableColumn id="19" xr3:uid="{AB92C8F1-91A7-4B65-8576-C80BCF2A0DF3}" name="85-89" dataDxfId="53" dataCellStyle="Comma"/>
    <tableColumn id="20" xr3:uid="{93C3E807-6087-4817-82E1-6E1DD9CD3ABC}" name="90-94" dataDxfId="52" dataCellStyle="Comma"/>
    <tableColumn id="21" xr3:uid="{F123F586-F39F-431E-96E0-0C041F50C9CA}" name="95+" dataDxfId="51" dataCellStyle="Comma"/>
    <tableColumn id="22" xr3:uid="{A1256DC5-4002-4EA1-B4A0-B3032D45CC3B}" name="Total" dataDxfId="50"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1 This table is the Total number of hospital treatment travel and accommodation services claimed by age groups of 5 years, by quarter."/>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E43442D-4E63-4FE8-BA56-43A57F3F964D}" name="Table21" displayName="Table21" ref="A24:V43" totalsRowShown="0" headerRowDxfId="49" headerRowBorderDxfId="48" tableBorderDxfId="47">
  <tableColumns count="22">
    <tableColumn id="1" xr3:uid="{27D8E87A-2BA6-4F60-8570-948F58B80A8D}" name="Quarter" dataDxfId="46"/>
    <tableColumn id="2" xr3:uid="{28070A0F-5DE0-4E68-B4CD-66820D37C1E1}" name="0-4" dataDxfId="45" dataCellStyle="Currency"/>
    <tableColumn id="3" xr3:uid="{00CDB83B-F779-4F8F-B2E5-5FBC15119636}" name="5-9" dataDxfId="44" dataCellStyle="Currency"/>
    <tableColumn id="4" xr3:uid="{5A0A0593-E7FC-4F5E-9C44-A65DE3E9CA9B}" name="10-14" dataDxfId="43" dataCellStyle="Currency"/>
    <tableColumn id="5" xr3:uid="{9214F045-C12F-4A1E-AEB1-E004E24C90BF}" name="15-19" dataDxfId="42" dataCellStyle="Currency"/>
    <tableColumn id="6" xr3:uid="{17F3771F-E1AF-4650-92D8-97D9D914B1C3}" name="20-24" dataDxfId="41" dataCellStyle="Currency"/>
    <tableColumn id="7" xr3:uid="{A1E41977-997F-4912-B556-BD1AB6952FC1}" name="25-29" dataDxfId="40" dataCellStyle="Currency"/>
    <tableColumn id="8" xr3:uid="{96716A35-2574-42DF-B463-A6E1D9F9E377}" name="30-34" dataDxfId="39" dataCellStyle="Currency"/>
    <tableColumn id="9" xr3:uid="{5F7BA257-C4B7-47D3-A926-303051632E5E}" name="35-39" dataDxfId="38" dataCellStyle="Currency"/>
    <tableColumn id="10" xr3:uid="{3ED59289-DDFB-4D10-928C-1B3CBF827A7C}" name="40-44" dataDxfId="37" dataCellStyle="Currency"/>
    <tableColumn id="11" xr3:uid="{FA933522-1637-47FC-B126-98016CF2F778}" name="45-49" dataDxfId="36" dataCellStyle="Currency"/>
    <tableColumn id="12" xr3:uid="{ADE0A431-1069-4873-BD64-73658768F684}" name="50-54" dataDxfId="35" dataCellStyle="Currency"/>
    <tableColumn id="13" xr3:uid="{6242E02C-526F-4B3C-B3CB-CB3D64AB001A}" name="55-59" dataDxfId="34" dataCellStyle="Currency"/>
    <tableColumn id="14" xr3:uid="{125EFE18-4B98-4549-9107-4E23B3EA7428}" name="60-64" dataDxfId="33" dataCellStyle="Currency"/>
    <tableColumn id="15" xr3:uid="{9935D643-0D8C-4366-A913-C71CE9220255}" name="65-69" dataDxfId="32" dataCellStyle="Currency"/>
    <tableColumn id="16" xr3:uid="{0E459F48-8650-4A68-8240-DB203178E14E}" name="70-74" dataDxfId="31" dataCellStyle="Currency"/>
    <tableColumn id="17" xr3:uid="{357A928E-20A8-4225-9756-ED9CDCC7F814}" name="75-79" dataDxfId="30" dataCellStyle="Currency"/>
    <tableColumn id="18" xr3:uid="{89363F4D-C070-4469-8FA8-E21420A0E8D0}" name="80-84" dataDxfId="29" dataCellStyle="Currency"/>
    <tableColumn id="19" xr3:uid="{D65F1E87-2BE6-43F7-ABF3-3586E11AD6E4}" name="85-89" dataDxfId="28" dataCellStyle="Currency"/>
    <tableColumn id="20" xr3:uid="{F0E4E0CC-8D2E-4327-8BD6-1ABCFB6639EF}" name="90-94" dataDxfId="27" dataCellStyle="Currency"/>
    <tableColumn id="21" xr3:uid="{4E4004CE-5A4B-4AAB-AC6B-2C56B503E59D}" name="95+" dataDxfId="26" dataCellStyle="Currency"/>
    <tableColumn id="22" xr3:uid="{5109F65B-BCB1-473D-91B9-8EC47186B372}" name="Total" dataDxfId="25" dataCellStyle="Currency"/>
  </tableColumns>
  <tableStyleInfo name="TableStyleMedium2" showFirstColumn="0" showLastColumn="0" showRowStripes="1" showColumnStripes="0"/>
  <extLst>
    <ext xmlns:x14="http://schemas.microsoft.com/office/spreadsheetml/2009/9/main" uri="{504A1905-F514-4f6f-8877-14C23A59335A}">
      <x14:table altTextSummary="Tab 7 Table 2 This table is the Total benefits for hospital treatment travel and accommodation services paid by age groups of 5 years, by quarter."/>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D529D12-6961-441E-81F9-E4717857374B}" name="Table22" displayName="Table22" ref="A46:V65" totalsRowShown="0" headerRowDxfId="24" headerRowBorderDxfId="23" tableBorderDxfId="22">
  <tableColumns count="22">
    <tableColumn id="1" xr3:uid="{6E32A94B-3DDB-432B-A42D-E7DE67827EAB}" name="Quarter" dataDxfId="21"/>
    <tableColumn id="2" xr3:uid="{85B1C97D-B577-4EC0-B58D-2133915EB827}" name="0-4" dataDxfId="20" dataCellStyle="Currency"/>
    <tableColumn id="3" xr3:uid="{0C856F97-9334-482E-B1F1-54328DF8E271}" name="5-9" dataDxfId="19" dataCellStyle="Currency"/>
    <tableColumn id="4" xr3:uid="{9A783D28-9CED-411B-8EAA-8BCDA9E40602}" name="10-14" dataDxfId="18" dataCellStyle="Currency"/>
    <tableColumn id="5" xr3:uid="{AC8AD5DD-CCF1-485C-9A0E-5B0C3CA42F6D}" name="15-19" dataDxfId="17" dataCellStyle="Currency"/>
    <tableColumn id="6" xr3:uid="{75B9BFF6-6FCD-4168-998F-9CD178926A00}" name="20-24" dataDxfId="16" dataCellStyle="Currency"/>
    <tableColumn id="7" xr3:uid="{235D1581-665F-4A39-8700-6047220DBD02}" name="25-29" dataDxfId="15" dataCellStyle="Currency"/>
    <tableColumn id="8" xr3:uid="{3B5ACC64-E56D-4FD2-9700-7F24F9774939}" name="30-34" dataDxfId="14" dataCellStyle="Currency"/>
    <tableColumn id="9" xr3:uid="{807E9709-9609-4C48-9AC5-E23D63B8DCA0}" name="35-39" dataDxfId="13" dataCellStyle="Currency"/>
    <tableColumn id="10" xr3:uid="{AC879D2A-090F-4AAC-B3CE-FB3EC085C55A}" name="40-44" dataDxfId="12" dataCellStyle="Currency"/>
    <tableColumn id="11" xr3:uid="{A0102A34-3DA7-42C3-9F8B-42E8204903AF}" name="45-49" dataDxfId="11" dataCellStyle="Currency"/>
    <tableColumn id="12" xr3:uid="{A5F692BE-0DBF-4807-90C0-0198F3F445A3}" name="50-54" dataDxfId="10" dataCellStyle="Currency"/>
    <tableColumn id="13" xr3:uid="{415A02F6-00F5-4736-B75A-72238070FE1F}" name="55-59" dataDxfId="9" dataCellStyle="Currency"/>
    <tableColumn id="14" xr3:uid="{82103259-ED0B-4B51-9BB3-79C0EAB4219D}" name="60-64" dataDxfId="8" dataCellStyle="Currency"/>
    <tableColumn id="15" xr3:uid="{1974124F-4ACC-4623-B378-FC5B001E3CBC}" name="65-69" dataDxfId="7" dataCellStyle="Currency"/>
    <tableColumn id="16" xr3:uid="{249132C2-64D5-453C-9FA1-D681DC60FBBF}" name="70-74" dataDxfId="6" dataCellStyle="Currency"/>
    <tableColumn id="17" xr3:uid="{EE3A5703-B6D7-4758-879F-B01EAD0853C8}" name="75-79" dataDxfId="5" dataCellStyle="Currency"/>
    <tableColumn id="18" xr3:uid="{6DD14C30-52A4-4E9A-BB69-E528EE920A1F}" name="80-84" dataDxfId="4" dataCellStyle="Currency"/>
    <tableColumn id="19" xr3:uid="{8938DBBC-A601-46FD-AC26-EB6CFDEA9440}" name="85-89" dataDxfId="3" dataCellStyle="Currency"/>
    <tableColumn id="20" xr3:uid="{60C36AE9-CBCD-4A63-87E3-A4828E430EE5}" name="90-94" dataDxfId="2" dataCellStyle="Currency"/>
    <tableColumn id="21" xr3:uid="{432AB199-6A5C-4E05-BE85-EF88AEA2AB2A}" name="95+" dataDxfId="1" dataCellStyle="Currency"/>
    <tableColumn id="22" xr3:uid="{1D96E772-0427-4041-A3CE-F83E51BF0B2B}" name="Total" dataDxfId="0" dataCellStyle="Currency"/>
  </tableColumns>
  <tableStyleInfo name="TableStyleMedium2" showFirstColumn="0" showLastColumn="0" showRowStripes="1" showColumnStripes="0"/>
  <extLst>
    <ext xmlns:x14="http://schemas.microsoft.com/office/spreadsheetml/2009/9/main" uri="{504A1905-F514-4f6f-8877-14C23A59335A}">
      <x14:table altTextSummary="Tab 7 Table 3 This table is the fees charged for hospital treatment travel and accommodation services by age groups of 5 years, by quarter."/>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B62709-33F0-41A8-846F-FE3F675F0743}" name="Table8" displayName="Table8" ref="A30:H53" totalsRowShown="0" headerRowDxfId="339" tableBorderDxfId="338">
  <tableColumns count="8">
    <tableColumn id="1" xr3:uid="{ED863E30-08E2-4160-B6D3-F3669127D53B}" name="Quarter" dataDxfId="337"/>
    <tableColumn id="2" xr3:uid="{33166BA0-3389-4BF6-BD49-FCDF19EAB2CD}" name="NSW" dataDxfId="336" dataCellStyle="Comma"/>
    <tableColumn id="3" xr3:uid="{04B7CF48-E384-447D-832B-49EA31A0253A}" name="VIC" dataDxfId="335" dataCellStyle="Comma"/>
    <tableColumn id="4" xr3:uid="{8EC1EF6C-0B8E-42A5-BDF1-CDD104DF37E5}" name="QLD" dataDxfId="334" dataCellStyle="Comma"/>
    <tableColumn id="5" xr3:uid="{59616624-49CC-4206-A9C8-531871060A42}" name="WA"/>
    <tableColumn id="6" xr3:uid="{2726FB38-9ACE-41B5-9183-6168845E2EF5}" name="ACT" dataDxfId="333" dataCellStyle="Comma"/>
    <tableColumn id="7" xr3:uid="{AE84FB92-0480-427E-9380-D11FC9A6A47F}" name="SA / NT / TAS" dataDxfId="332" dataCellStyle="Comma"/>
    <tableColumn id="8" xr3:uid="{EFAABE16-164D-4BFA-8778-F0C26174D88F}" name="AUST"/>
  </tableColumns>
  <tableStyleInfo name="TableStyleMedium2" showFirstColumn="0" showLastColumn="0" showRowStripes="1" showColumnStripes="0"/>
  <extLst>
    <ext xmlns:x14="http://schemas.microsoft.com/office/spreadsheetml/2009/9/main" uri="{504A1905-F514-4f6f-8877-14C23A59335A}">
      <x14:table altTextSummary="Tab 3 Table 2 This table shows the number of persons who transferred from another fund by quarter and in each state and territor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BDA8615-E679-4568-9F9B-F8F1B3B34CB9}" name="Table9" displayName="Table9" ref="A2:AQ21" totalsRowShown="0" headerRowDxfId="331" dataDxfId="330" tableBorderDxfId="329" dataCellStyle="Comma">
  <tableColumns count="43">
    <tableColumn id="1" xr3:uid="{D02C3CC0-DDCD-4C36-B6FC-1F761F482F26}" name="Quarter" dataDxfId="328"/>
    <tableColumn id="2" xr3:uid="{F4FC7300-BD0D-4421-9CBA-9E8927402439}" name="Single" dataDxfId="327" dataCellStyle="Comma"/>
    <tableColumn id="3" xr3:uid="{C6DEAA42-2E8B-46F9-AC89-1361B6FCADFC}" name="Family" dataDxfId="326" dataCellStyle="Comma"/>
    <tableColumn id="4" xr3:uid="{6C499220-DC4D-43A1-9F4B-D7E639F9490B}" name="Single Parent" dataDxfId="325" dataCellStyle="Comma"/>
    <tableColumn id="5" xr3:uid="{C362A6A9-DDAE-4E99-8D56-CDE5464FD0E2}" name="Couple" dataDxfId="324" dataCellStyle="Comma"/>
    <tableColumn id="6" xr3:uid="{E1AFFCF1-83EB-4B60-8274-30A4A742E0CF}" name="2+ persons no adults" dataDxfId="323" dataCellStyle="Comma"/>
    <tableColumn id="7" xr3:uid="{08691002-DF55-47C9-93D4-E71D8A0DCC47}" name="3+ adults" dataDxfId="322" dataCellStyle="Comma"/>
    <tableColumn id="8" xr3:uid="{417D5551-F85E-4D05-8B88-D8F22F8EB0DF}" name="Total Policies" dataDxfId="321" dataCellStyle="Comma"/>
    <tableColumn id="9" xr3:uid="{599E2D78-3FA4-4ED0-9E16-E07AE8E292BB}" name="Single2" dataDxfId="320" dataCellStyle="Comma"/>
    <tableColumn id="10" xr3:uid="{C51FEBB4-6CD1-421E-B364-90109C808B67}" name="Family3" dataDxfId="319" dataCellStyle="Comma"/>
    <tableColumn id="11" xr3:uid="{F39ED39B-DE50-420B-BFD9-D65513755352}" name="Single Parent4" dataDxfId="318" dataCellStyle="Comma"/>
    <tableColumn id="12" xr3:uid="{65237228-69D2-49ED-9FF3-B7E5C09C265E}" name="Couple5" dataDxfId="317" dataCellStyle="Comma"/>
    <tableColumn id="13" xr3:uid="{E08A52C4-6DF3-455A-8E8B-77F41AA8B4EC}" name="2+ persons no adults6" dataDxfId="316" dataCellStyle="Comma"/>
    <tableColumn id="14" xr3:uid="{D6E90C77-C4E0-42B7-9ABB-08D24FD7C71E}" name="3+ adults7" dataDxfId="315" dataCellStyle="Comma"/>
    <tableColumn id="15" xr3:uid="{908BAF37-3626-47E7-B752-CC536609F58D}" name="Total Policies8" dataDxfId="314" dataCellStyle="Comma"/>
    <tableColumn id="16" xr3:uid="{1AE8A426-4776-42AB-B2E5-252362E0DC5A}" name="Single9" dataDxfId="313" dataCellStyle="Comma"/>
    <tableColumn id="17" xr3:uid="{15134280-09EE-4C92-9060-0AE05B6892CB}" name="Family10" dataDxfId="312" dataCellStyle="Comma"/>
    <tableColumn id="18" xr3:uid="{E220C94C-E59B-4F6A-8AC2-EE0AC76CCFEE}" name="Single Parent11" dataDxfId="311" dataCellStyle="Comma"/>
    <tableColumn id="19" xr3:uid="{4E49E25E-C5AC-48E6-94DE-2325460075ED}" name="Couple12" dataDxfId="310" dataCellStyle="Comma"/>
    <tableColumn id="20" xr3:uid="{3F036A5A-4301-4049-B852-5FB35C1E59E6}" name="2+ persons no adults13" dataDxfId="309" dataCellStyle="Comma"/>
    <tableColumn id="21" xr3:uid="{BDF67B3F-7322-4922-B7E8-5E9C88723EB1}" name="3+ adults14" dataDxfId="308" dataCellStyle="Comma"/>
    <tableColumn id="22" xr3:uid="{07E35363-45F9-489D-852F-B50FC380BFE7}" name="Total Policies15" dataDxfId="307" dataCellStyle="Comma"/>
    <tableColumn id="23" xr3:uid="{1695E0C7-5850-41F2-8FAB-4B533A413A5D}" name="Single16" dataDxfId="306" dataCellStyle="Comma"/>
    <tableColumn id="24" xr3:uid="{F65A3A1B-D9D6-4F29-BD30-56539061DADE}" name="Family17" dataDxfId="305" dataCellStyle="Comma"/>
    <tableColumn id="25" xr3:uid="{94B06283-6424-406F-AEE1-5DF62146D8EA}" name="Single Parent18" dataDxfId="304" dataCellStyle="Comma"/>
    <tableColumn id="26" xr3:uid="{D3A2F5E3-AF63-42A5-BBD5-4932ECD32DA2}" name="Couple19" dataDxfId="303" dataCellStyle="Comma"/>
    <tableColumn id="27" xr3:uid="{71E7865E-829C-4A2D-BE9A-6C3A4CAEB842}" name="2+ persons no adults20" dataDxfId="302" dataCellStyle="Comma"/>
    <tableColumn id="28" xr3:uid="{138E2908-A798-4078-AC4B-C586A5EC8F80}" name="3+ adults21" dataDxfId="301" dataCellStyle="Comma"/>
    <tableColumn id="29" xr3:uid="{AC846D79-3850-4CF1-ADA5-954A00C036A5}" name="Total Policies22" dataDxfId="300" dataCellStyle="Comma"/>
    <tableColumn id="30" xr3:uid="{FF1D2487-1475-494E-8F10-C84667639CAC}" name="Single23" dataDxfId="299" dataCellStyle="Comma"/>
    <tableColumn id="31" xr3:uid="{4FAAA696-3379-43E6-BEB5-CE1E1D8EFB88}" name="Family24" dataDxfId="298" dataCellStyle="Comma"/>
    <tableColumn id="32" xr3:uid="{1F8B4E98-7413-4210-AC6B-A9FB307AB666}" name="Single Parent25" dataDxfId="297" dataCellStyle="Comma"/>
    <tableColumn id="33" xr3:uid="{58DD053D-9793-4BEA-AE29-B628B23CFAE9}" name="Couple26" dataDxfId="296" dataCellStyle="Comma"/>
    <tableColumn id="34" xr3:uid="{40DE3EDC-0B82-4B81-B40F-18425BF3EAC4}" name="2+ persons no adults27" dataDxfId="295" dataCellStyle="Comma"/>
    <tableColumn id="35" xr3:uid="{D067178D-F104-4654-B607-70E35864A498}" name="3+ adults28" dataDxfId="294" dataCellStyle="Comma"/>
    <tableColumn id="36" xr3:uid="{EAF900B8-9252-4DBC-8250-0C49852B649D}" name="Total Policies29" dataDxfId="293" dataCellStyle="Comma"/>
    <tableColumn id="37" xr3:uid="{B1CE2814-E770-4486-A14F-6D4506536BCD}" name="Single30" dataDxfId="292" dataCellStyle="Comma"/>
    <tableColumn id="38" xr3:uid="{7B55281D-A31D-480E-B0F3-3E7F9EA2BD9E}" name="Family31" dataDxfId="291" dataCellStyle="Comma"/>
    <tableColumn id="39" xr3:uid="{2531049D-FF41-4BEF-836D-E38C964EBB54}" name="Single Parent32" dataDxfId="290" dataCellStyle="Comma"/>
    <tableColumn id="40" xr3:uid="{D5164DE8-16F0-4787-B238-3309D9B7DDC5}" name="Couple33" dataDxfId="289" dataCellStyle="Comma"/>
    <tableColumn id="41" xr3:uid="{BD3D5191-0D83-4389-8FE5-C921D0A6D598}" name="2+ persons no adults34" dataDxfId="288" dataCellStyle="Comma"/>
    <tableColumn id="42" xr3:uid="{07228C0B-47AE-487B-B96A-23B68ABC56DB}" name="3+ adults35" dataDxfId="287" dataCellStyle="Comma"/>
    <tableColumn id="43" xr3:uid="{06261B13-6952-4CEC-AAB3-A9A4F58FC057}" name="Total Policies36" dataDxfId="286" dataCellStyle="Comma"/>
  </tableColumns>
  <tableStyleInfo name="TableStyleMedium2" showFirstColumn="0" showLastColumn="0" showRowStripes="1" showColumnStripes="0"/>
  <extLst>
    <ext xmlns:x14="http://schemas.microsoft.com/office/spreadsheetml/2009/9/main" uri="{504A1905-F514-4f6f-8877-14C23A59335A}">
      <x14:table altTextSummary="Tab 4 The first of two tables shows the total number of gold, silver, bronze and basic hospital treatment policies (includes hospital only and hospital treatment and general combined) by Policy Cover typ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321D435-FDB2-401A-ACC9-D0D817AD6342}" name="Table10" displayName="Table10" ref="A24:AQ43" totalsRowShown="0" headerRowDxfId="285" dataDxfId="284" tableBorderDxfId="283" dataCellStyle="Comma">
  <tableColumns count="43">
    <tableColumn id="1" xr3:uid="{ABD799D3-FFC0-467B-9785-A38BCAEF60BE}" name="Quarter" dataDxfId="282"/>
    <tableColumn id="2" xr3:uid="{C11D5018-FC3D-46E5-9488-55D5C19E50D5}" name="Single" dataDxfId="281" dataCellStyle="Comma"/>
    <tableColumn id="3" xr3:uid="{985F61D8-1992-4590-8F66-58C644B50E1C}" name="Family" dataDxfId="280" dataCellStyle="Comma"/>
    <tableColumn id="4" xr3:uid="{C10F71F5-5811-40C7-A7D5-0C2CB9FD68B9}" name="Single Parent" dataDxfId="279" dataCellStyle="Comma"/>
    <tableColumn id="5" xr3:uid="{712F5340-9F83-423E-B2C5-C6A5F9758599}" name="Couple" dataDxfId="278" dataCellStyle="Comma"/>
    <tableColumn id="6" xr3:uid="{EC864112-8E89-4B12-8875-7F54E921ADD1}" name="2+ persons no adults" dataDxfId="277" dataCellStyle="Comma"/>
    <tableColumn id="7" xr3:uid="{05E8FFE5-1CB8-4BF4-B088-CB6117F77484}" name="3+ adults" dataDxfId="276" dataCellStyle="Comma"/>
    <tableColumn id="8" xr3:uid="{D8EA2180-E34B-4970-8023-A2CB31019F7E}" name="Total Persons" dataDxfId="275" dataCellStyle="Comma"/>
    <tableColumn id="9" xr3:uid="{541DF7B0-282F-4C28-A735-C89F0B377860}" name="Single2" dataDxfId="274" dataCellStyle="Comma"/>
    <tableColumn id="10" xr3:uid="{59B531DF-81C9-491D-962F-0B8EBAE3F2C1}" name="Family3" dataDxfId="273" dataCellStyle="Comma"/>
    <tableColumn id="11" xr3:uid="{BF1A6605-7608-44A9-81BE-984234145171}" name="Single Parent4" dataDxfId="272" dataCellStyle="Comma"/>
    <tableColumn id="12" xr3:uid="{FD727D7F-7734-4B4E-A292-79BCF7F1C266}" name="Couple5" dataDxfId="271" dataCellStyle="Comma"/>
    <tableColumn id="13" xr3:uid="{511367FD-4999-46F4-A95C-5E10A200C403}" name="2+ persons no adults6" dataDxfId="270" dataCellStyle="Comma"/>
    <tableColumn id="14" xr3:uid="{037196A1-5DEF-4954-A806-914ECF14A90B}" name="3+ adults7" dataDxfId="269" dataCellStyle="Comma"/>
    <tableColumn id="15" xr3:uid="{CD639E4F-44F5-4651-8139-AF24F2B94A2D}" name="Total Persons8" dataDxfId="268" dataCellStyle="Comma"/>
    <tableColumn id="16" xr3:uid="{3BA42164-5E5D-44F4-BA9F-8123D7CB4501}" name="Single9" dataDxfId="267" dataCellStyle="Comma"/>
    <tableColumn id="17" xr3:uid="{358AC1E1-01E5-4DB7-B33D-F27B68D8CA31}" name="Family10" dataDxfId="266" dataCellStyle="Comma"/>
    <tableColumn id="18" xr3:uid="{3994EE80-CF3B-4F71-8F93-97AFD29D6F1B}" name="Single Parent11" dataDxfId="265" dataCellStyle="Comma"/>
    <tableColumn id="19" xr3:uid="{8217DDCE-8074-4D78-B03C-9101FCE91E80}" name="Couple12" dataDxfId="264" dataCellStyle="Comma"/>
    <tableColumn id="20" xr3:uid="{75A4C592-FEE8-482B-B3DC-52E61FB30DF0}" name="2+ persons no adults13" dataDxfId="263" dataCellStyle="Comma"/>
    <tableColumn id="21" xr3:uid="{D9BEA824-6A5A-4DA8-9C3A-330457E93A3D}" name="3+ adults14" dataDxfId="262" dataCellStyle="Comma"/>
    <tableColumn id="22" xr3:uid="{525389D3-34F4-419F-A500-804AD445A095}" name="Total Persons15" dataDxfId="261" dataCellStyle="Comma"/>
    <tableColumn id="23" xr3:uid="{DC22ACEE-94BA-47F5-9923-B49604CCCCB5}" name="Single16" dataDxfId="260" dataCellStyle="Comma"/>
    <tableColumn id="24" xr3:uid="{F9F5A346-40BB-470C-B144-CAE0FA4995CE}" name="Family17" dataDxfId="259" dataCellStyle="Comma"/>
    <tableColumn id="25" xr3:uid="{93D71D64-4313-44FA-BB8A-DFCD856AF0D7}" name="Single Parent18" dataDxfId="258" dataCellStyle="Comma"/>
    <tableColumn id="26" xr3:uid="{9B4E021F-EC43-4C58-9D71-0A2D82CA00A0}" name="Couple19" dataDxfId="257" dataCellStyle="Comma"/>
    <tableColumn id="27" xr3:uid="{56997720-A771-4B89-9715-FC71D55FAE06}" name="2+ persons no adults20" dataDxfId="256" dataCellStyle="Comma"/>
    <tableColumn id="28" xr3:uid="{E7E0181B-921C-4715-B5F7-56A760E68FA7}" name="3+ adults21" dataDxfId="255" dataCellStyle="Comma"/>
    <tableColumn id="29" xr3:uid="{03E62211-208C-4998-AD26-6F14A59E2607}" name="Total Persons22" dataDxfId="254" dataCellStyle="Comma"/>
    <tableColumn id="30" xr3:uid="{A472DC9A-FE0F-4220-9E16-EC9B4A2FEA90}" name="Single23" dataDxfId="253" dataCellStyle="Comma"/>
    <tableColumn id="31" xr3:uid="{62C24B08-95F1-41CF-AEB8-45F989D1AF1B}" name="Family24" dataDxfId="252" dataCellStyle="Comma"/>
    <tableColumn id="32" xr3:uid="{9C391602-4EB3-44EE-8F91-D8D2148A4C65}" name="Single Parent25" dataDxfId="251" dataCellStyle="Comma"/>
    <tableColumn id="33" xr3:uid="{236F3820-7858-4D6D-B3FC-38B613DF9C58}" name="Couple26" dataDxfId="250" dataCellStyle="Comma"/>
    <tableColumn id="34" xr3:uid="{00EB9DAF-E6A9-4C4B-A71D-0BE53E24F15A}" name="2+ persons no adults27" dataDxfId="249" dataCellStyle="Comma"/>
    <tableColumn id="35" xr3:uid="{48AF157D-D522-4BB1-A8B3-0E05D0454428}" name="3+ adults28" dataDxfId="248" dataCellStyle="Comma"/>
    <tableColumn id="36" xr3:uid="{C067A68E-5DF8-44DE-97B3-5BD429776D56}" name="Total Persons29" dataDxfId="247" dataCellStyle="Comma"/>
    <tableColumn id="37" xr3:uid="{40F09F3F-9881-4053-9AAF-6DC15BC988AA}" name="Single30" dataDxfId="246" dataCellStyle="Comma"/>
    <tableColumn id="38" xr3:uid="{D677C506-77B7-4D05-A8E5-35E7A2F2F740}" name="Family31" dataDxfId="245" dataCellStyle="Comma"/>
    <tableColumn id="39" xr3:uid="{48012A5D-4991-4D32-AE18-F140803BBB8C}" name="Single Parent32" dataDxfId="244" dataCellStyle="Comma"/>
    <tableColumn id="40" xr3:uid="{B9805885-6795-4E2D-8040-0B87B1BF81FA}" name="Couple33" dataDxfId="243" dataCellStyle="Comma"/>
    <tableColumn id="41" xr3:uid="{23C8F0F1-0C56-4015-9D96-AAE48A3AB2D0}" name="2+ persons no adults34" dataDxfId="242" dataCellStyle="Comma"/>
    <tableColumn id="42" xr3:uid="{6D8372DB-5DFF-4804-BDDA-FF785AAB2978}" name="3+ adults35" dataDxfId="241" dataCellStyle="Comma"/>
    <tableColumn id="43" xr3:uid="{2E818D6D-5D07-47E9-A2B5-95B667C5C9A3}" name="Total Persons36" dataDxfId="240" dataCellStyle="Comma"/>
  </tableColumns>
  <tableStyleInfo name="TableStyleMedium2" showFirstColumn="0" showLastColumn="0" showRowStripes="1" showColumnStripes="0"/>
  <extLst>
    <ext xmlns:x14="http://schemas.microsoft.com/office/spreadsheetml/2009/9/main" uri="{504A1905-F514-4f6f-8877-14C23A59335A}">
      <x14:table altTextSummary="Tab 4 The second of two tables shows the number of gold, silver, bronze and basic hospital treatment insured persons by Policy Cover typ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468DF6-EEF0-4E8D-A001-7C5EDC00B6F7}" name="Table132" displayName="Table132" ref="A2:AK21" totalsRowShown="0" headerRowDxfId="239" dataDxfId="237" headerRowBorderDxfId="238" tableBorderDxfId="236" dataCellStyle="Comma">
  <tableColumns count="37">
    <tableColumn id="1" xr3:uid="{970CCF43-6F7E-43B1-A2A3-39585948F4FE}" name="Quarter"/>
    <tableColumn id="2" xr3:uid="{424F7A59-B94F-40F2-9E4B-8E88B87FD6B3}" name="Nil" dataDxfId="235" dataCellStyle="Comma"/>
    <tableColumn id="3" xr3:uid="{7A25D502-CBD3-42AC-8A8C-E69A70E9F69F}" name="&lt;= $500 / $1,000 (*)" dataDxfId="234" dataCellStyle="Comma"/>
    <tableColumn id="4" xr3:uid="{F16F0FDD-065E-4ACB-9664-8C2EE975C912}" name="&gt; $500 / $1,000 and &lt; $750 / $1,500 (**)" dataDxfId="233" dataCellStyle="Comma"/>
    <tableColumn id="5" xr3:uid="{00269AB0-72ED-4C62-9D37-5C16E4E5C2DD}" name="= $750 / $1,500 (***)" dataDxfId="232" dataCellStyle="Comma"/>
    <tableColumn id="6" xr3:uid="{77A4071D-2F13-44DE-806E-DCB7CA2B12D4}" name="&gt; $750 / $1,500 (***)" dataDxfId="231" dataCellStyle="Comma"/>
    <tableColumn id="7" xr3:uid="{83581077-C1F3-48DA-8360-C0016D80B50D}" name="Total Policies"/>
    <tableColumn id="8" xr3:uid="{E1DEDD56-CCE7-4D76-9BAA-88D11FB0E0EF}" name="Nil2" dataDxfId="230" dataCellStyle="Comma"/>
    <tableColumn id="9" xr3:uid="{AB08B4C7-C474-4D1F-B325-BA2A3FEB6196}" name="&lt;= $500 / $1,000 (*)3" dataDxfId="229" dataCellStyle="Comma"/>
    <tableColumn id="10" xr3:uid="{568D466D-FEBB-44F7-9DA6-8F0F034D2349}" name="&gt; $500 / $1,000 and &lt; $750 / $1,500 (**)4" dataDxfId="228" dataCellStyle="Comma"/>
    <tableColumn id="11" xr3:uid="{4FB8F04B-2418-4824-B0B3-324938B07DEF}" name="= $750 / $1,500 (***)5" dataDxfId="227" dataCellStyle="Comma"/>
    <tableColumn id="12" xr3:uid="{F8DE3470-C275-4E04-BFE6-B149569F3CB5}" name="&gt; $750 / $1,500 (***)6" dataDxfId="226"/>
    <tableColumn id="13" xr3:uid="{A6481044-6FF0-4423-9E43-212A99881159}" name="Total Policies7" dataDxfId="225" dataCellStyle="Comma"/>
    <tableColumn id="14" xr3:uid="{2FCFB2B2-44B8-4EE4-A643-87E66CC94036}" name="Nil8" dataDxfId="224" dataCellStyle="Comma"/>
    <tableColumn id="15" xr3:uid="{F3CF1D68-E542-4B18-974C-9BC6869AC38C}" name="&lt;= $500 / $1,000 (*)9" dataDxfId="223" dataCellStyle="Comma"/>
    <tableColumn id="16" xr3:uid="{028F71EE-75C6-4D87-BC26-EA32B7BA57C6}" name="&gt; $500 / $1,000 and &lt; $750 / $1,500 (**)10" dataDxfId="222" dataCellStyle="Comma"/>
    <tableColumn id="17" xr3:uid="{D27BF0DB-204D-4AA3-8756-981179B7CDEA}" name="= $750 / $1,500 (***)11" dataDxfId="221" dataCellStyle="Comma"/>
    <tableColumn id="18" xr3:uid="{5C1B1204-C7A4-4AB9-B32B-9335BB932285}" name="&gt; $750 / $1,500 (***)12" dataDxfId="220" dataCellStyle="Comma"/>
    <tableColumn id="19" xr3:uid="{9DAD7DF6-5871-4E5D-B852-C236DBCB43D8}" name="Total Policies13" dataDxfId="219" dataCellStyle="Comma"/>
    <tableColumn id="20" xr3:uid="{8A574A47-E158-4A6B-88EC-38BF706F6051}" name="Nil14" dataDxfId="218" dataCellStyle="Comma"/>
    <tableColumn id="21" xr3:uid="{C755FD03-48AE-4309-AA3A-3BCC9A228D2F}" name="&lt;= $500 / $1,000 (*)15" dataDxfId="217" dataCellStyle="Comma"/>
    <tableColumn id="22" xr3:uid="{D272340E-9B84-43A4-98CA-19902A3228FE}" name="&gt; $500 / $1,000 and &lt; $750 / $1,500 (**)16" dataDxfId="216" dataCellStyle="Comma"/>
    <tableColumn id="23" xr3:uid="{F85BC464-72F9-4030-9929-B7B1193A87FA}" name="= $750 / $1,500 (***)17" dataDxfId="215" dataCellStyle="Comma"/>
    <tableColumn id="24" xr3:uid="{9700BABB-E781-4978-93A8-A514D750201A}" name="&gt; $750 / $1,500 (***)18" dataDxfId="214" dataCellStyle="Comma"/>
    <tableColumn id="25" xr3:uid="{D229DE7F-515B-4E0D-B4A4-3CBC18776778}" name="Total Policies19" dataDxfId="213" dataCellStyle="Comma"/>
    <tableColumn id="26" xr3:uid="{6E4095C5-11D3-4679-82D5-B9244D97CE97}" name="Nil20" dataDxfId="212" dataCellStyle="Comma"/>
    <tableColumn id="27" xr3:uid="{C58C0A01-33A3-499C-B480-43E0F9A66CCC}" name="&lt;= $500 / $1,000 (*)21" dataDxfId="211" dataCellStyle="Comma"/>
    <tableColumn id="28" xr3:uid="{CDC33051-C1E9-4D15-B2CA-B52E123BA94D}" name="&gt; $500 / $1,000 and &lt; $750 / $1,500 (**)22" dataDxfId="210" dataCellStyle="Comma"/>
    <tableColumn id="29" xr3:uid="{6492D3A8-3261-4C07-8E2D-8C598D9DD6BA}" name="= $750 / $1,500 (***)23" dataDxfId="209" dataCellStyle="Comma"/>
    <tableColumn id="30" xr3:uid="{771FD084-5A23-48C8-8177-9F3081F8B79D}" name="&gt; $750 / $1,500 (***)24" dataDxfId="208" dataCellStyle="Comma"/>
    <tableColumn id="31" xr3:uid="{3D8511E9-EAF9-4166-A3EA-77FCE0D6D6E0}" name="Total Policies25" dataDxfId="207" dataCellStyle="Comma"/>
    <tableColumn id="32" xr3:uid="{C9FE85EA-1D00-4AED-8623-9FC28858219B}" name="Nil26" dataDxfId="206" dataCellStyle="Comma"/>
    <tableColumn id="33" xr3:uid="{E5DB2417-A156-4CDB-AF31-F8C44F4C2EA3}" name="&lt;= $500 / $1,000 (*)27" dataDxfId="205" dataCellStyle="Comma"/>
    <tableColumn id="34" xr3:uid="{AEF5E718-B77F-441D-A663-2CCE5CF31F3F}" name="&gt; $500 / $1,000 and &lt; $750 / $1,500 (**)28" dataDxfId="204" dataCellStyle="Comma"/>
    <tableColumn id="35" xr3:uid="{65616BD4-3BB0-4570-9C21-19F5F84D6C18}" name="= $750 / $1,500 (***)29" dataDxfId="203" dataCellStyle="Comma"/>
    <tableColumn id="36" xr3:uid="{BEA40003-88FD-4A4C-90E5-ADFA7954AC92}" name="&gt; $750 / $1,500 (***)30" dataDxfId="202" dataCellStyle="Comma"/>
    <tableColumn id="37" xr3:uid="{6F463B0F-3196-40B1-BF0C-6EC6EBB3A7A2}" name="Total Policies31" dataDxfId="201" dataCellStyle="Comma"/>
  </tableColumns>
  <tableStyleInfo name="TableStyleMedium2" showFirstColumn="0" showLastColumn="0" showRowStripes="1" showColumnStripes="0"/>
  <extLst>
    <ext xmlns:x14="http://schemas.microsoft.com/office/spreadsheetml/2009/9/main" uri="{504A1905-F514-4f6f-8877-14C23A59335A}">
      <x14:table altTextSummary="Tab 5 This table is a list of Total gold, silver, bronze and basic hospital treatment policies (includes hospital only and hospital treatment and general combin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10CFA6A-0736-42D3-A8E0-BF9C68E12FAD}" name="Table14" displayName="Table14" ref="A2:G21" totalsRowShown="0" dataDxfId="199" headerRowBorderDxfId="200" tableBorderDxfId="198" dataCellStyle="Comma">
  <tableColumns count="7">
    <tableColumn id="1" xr3:uid="{735A0E5B-560A-4464-8E49-10D47909DB52}" name="Quarter"/>
    <tableColumn id="2" xr3:uid="{4C3625AD-8696-49F2-9F06-A566E6B23156}" name="10%" dataDxfId="197" dataCellStyle="Comma"/>
    <tableColumn id="3" xr3:uid="{CBAB68D8-DB62-44ED-B0BD-5AC14B6438AF}" name="8%" dataDxfId="196" dataCellStyle="Comma"/>
    <tableColumn id="4" xr3:uid="{D5BB451F-3048-4F4F-A6A2-F66049A56CA4}" name="6%" dataDxfId="195" dataCellStyle="Comma"/>
    <tableColumn id="5" xr3:uid="{40BB5CFE-8C36-4511-803D-9DFBB0CADEB1}" name="4%" dataDxfId="194" dataCellStyle="Comma"/>
    <tableColumn id="6" xr3:uid="{6FD3DDC6-B22C-4561-9031-6CFCA279C9B7}" name="2%" dataDxfId="193" dataCellStyle="Comma"/>
    <tableColumn id="7" xr3:uid="{A462461B-981F-437E-AEAF-2CCF08CD5A3A}" name="Total" dataDxfId="192"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1 this table is a the number of persons by percentage discount who receive an age-based discount - Total Male and Fema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E1AA06-DEBD-4640-8C29-DB88C38774DE}" name="Table15" displayName="Table15" ref="A24:G43" totalsRowShown="0" dataDxfId="190" headerRowBorderDxfId="191" tableBorderDxfId="189" dataCellStyle="Comma">
  <tableColumns count="7">
    <tableColumn id="1" xr3:uid="{1E97AA1F-0903-4863-9CF4-22301D5D5C5B}" name="Quarter"/>
    <tableColumn id="2" xr3:uid="{C4CEBE7B-1B5A-4FA7-BFE9-F2991C9C9C98}" name="10%" dataDxfId="188" dataCellStyle="Comma"/>
    <tableColumn id="3" xr3:uid="{8FA5D0CB-BE6E-4C1E-BB41-4DD18DDAFE00}" name="8%" dataDxfId="187" dataCellStyle="Comma"/>
    <tableColumn id="4" xr3:uid="{CB43605C-1AC0-47B8-8C20-526D4C6C87AF}" name="6%" dataDxfId="186" dataCellStyle="Comma"/>
    <tableColumn id="5" xr3:uid="{4289EE51-DDE3-44B3-9EBB-4410F49E2CC9}" name="4%" dataDxfId="185" dataCellStyle="Comma"/>
    <tableColumn id="6" xr3:uid="{751CFBC1-A8F7-463C-910F-4801943314CE}" name="2%" dataDxfId="184" dataCellStyle="Comma"/>
    <tableColumn id="7" xr3:uid="{FAED4F3D-36B1-449A-8DD1-888893872625}" name="Total" dataDxfId="183"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2 this table is a the number of persons by percentage discount who receive an age-based discount - Total Male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EE9DE42-97D1-4D15-A995-C1CBBEA0B2CC}" name="Table16" displayName="Table16" ref="A46:G65" totalsRowShown="0" dataDxfId="181" headerRowBorderDxfId="182" tableBorderDxfId="180" dataCellStyle="Comma">
  <tableColumns count="7">
    <tableColumn id="1" xr3:uid="{8D1E4FDF-321E-43F3-8885-AB82DB308E57}" name="Quarter"/>
    <tableColumn id="2" xr3:uid="{990FAF94-B93B-4ED1-A988-98BF39B3541E}" name="10%" dataDxfId="179" dataCellStyle="Comma"/>
    <tableColumn id="3" xr3:uid="{AEA7F7B7-2771-4167-AFA0-98944F594205}" name="8%" dataDxfId="178" dataCellStyle="Comma"/>
    <tableColumn id="4" xr3:uid="{31AAC718-A608-4B7D-A2E4-B08B987761E2}" name="6%" dataDxfId="177" dataCellStyle="Comma"/>
    <tableColumn id="5" xr3:uid="{12B98242-CA81-4521-9207-19D146BF1F3A}" name="4%" dataDxfId="176" dataCellStyle="Comma"/>
    <tableColumn id="6" xr3:uid="{E9B6CD8E-3F77-4AE0-A36F-0D70EC0529FE}" name="2%" dataDxfId="175" dataCellStyle="Comma"/>
    <tableColumn id="7" xr3:uid="{DE86762A-8224-45BB-90A9-6BFDC5083756}" name="Total" dataDxfId="174"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3 this table is a the number of persons by percentage discount who receive an age-based discount - Total Female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E14959A-F42D-45CB-92A5-7C4D3FC476F7}" name="Table17" displayName="Table17" ref="A2:AD21" totalsRowShown="0" headerRowDxfId="173" dataDxfId="171" headerRowBorderDxfId="172" tableBorderDxfId="170" dataCellStyle="Comma">
  <tableColumns count="30">
    <tableColumn id="1" xr3:uid="{E57F7F6B-0DCB-4530-8F03-44F951701354}" name="Quarter"/>
    <tableColumn id="2" xr3:uid="{48D7DCA9-9EE5-4253-BAB2-9640E830044D}" name="18" dataDxfId="169" dataCellStyle="Comma"/>
    <tableColumn id="3" xr3:uid="{4F7EB2F3-FB60-4542-90E7-1EC2F0B332F4}" name="19" dataDxfId="168" dataCellStyle="Comma"/>
    <tableColumn id="4" xr3:uid="{D2A9C7F9-FD77-4F9E-818C-DACB7D68F3E2}" name="20" dataDxfId="167" dataCellStyle="Comma"/>
    <tableColumn id="5" xr3:uid="{67790041-3D61-4BCE-B0F0-FD0B5754FD58}" name="21" dataDxfId="166" dataCellStyle="Comma"/>
    <tableColumn id="6" xr3:uid="{B4DB7E6C-EBCB-4A83-942F-B4A6F54FE83A}" name="22" dataDxfId="165" dataCellStyle="Comma"/>
    <tableColumn id="7" xr3:uid="{87E79A21-C93C-4DC7-843C-EC2139E4E311}" name="23" dataDxfId="164" dataCellStyle="Comma"/>
    <tableColumn id="8" xr3:uid="{B1BDE140-66C2-41E0-9C26-B0950B45D76C}" name="24" dataDxfId="163" dataCellStyle="Comma"/>
    <tableColumn id="9" xr3:uid="{1C00EC23-FFDB-4EAF-8CAE-534817D00D80}" name="25" dataDxfId="162" dataCellStyle="Comma"/>
    <tableColumn id="10" xr3:uid="{D9811B01-58D4-4825-A687-E932D61BCFFE}" name="26" dataDxfId="161" dataCellStyle="Comma"/>
    <tableColumn id="11" xr3:uid="{DBF64F41-58EE-4648-A479-E35B298B5C6D}" name="27" dataDxfId="160" dataCellStyle="Comma"/>
    <tableColumn id="12" xr3:uid="{4454A2DE-0912-48D4-B8E3-F88D130C444C}" name="28" dataDxfId="159" dataCellStyle="Comma"/>
    <tableColumn id="13" xr3:uid="{E949948B-E1A2-4843-A0E0-97080F9514A5}" name="29" dataDxfId="158" dataCellStyle="Comma"/>
    <tableColumn id="14" xr3:uid="{C81C87C0-7FDA-4BFA-BF87-0F318E0D48A4}" name="30" dataDxfId="157" dataCellStyle="Comma"/>
    <tableColumn id="15" xr3:uid="{4D0194A1-BE45-4F2F-8A3E-AE34309E6F7B}" name="31" dataDxfId="156" dataCellStyle="Comma"/>
    <tableColumn id="16" xr3:uid="{06F0C9A5-36F3-4FC2-A845-299A0AD7335D}" name="32" dataDxfId="155" dataCellStyle="Comma"/>
    <tableColumn id="17" xr3:uid="{EE0D2FBB-AB2A-4F41-B408-EDF887A2878A}" name="33" dataDxfId="154" dataCellStyle="Comma"/>
    <tableColumn id="18" xr3:uid="{F8698B4A-F54E-473E-9B72-AAB228324539}" name="34" dataDxfId="153" dataCellStyle="Comma"/>
    <tableColumn id="19" xr3:uid="{1C439993-0305-4578-B3A9-41D8FAD12352}" name="35" dataDxfId="152" dataCellStyle="Comma"/>
    <tableColumn id="20" xr3:uid="{7E3A9607-0B5C-4F7F-A62D-EA9D61EE0A6E}" name="36" dataDxfId="151" dataCellStyle="Comma"/>
    <tableColumn id="21" xr3:uid="{E763E2D2-121F-484A-A53E-BEA3D613ECEC}" name="37" dataDxfId="150" dataCellStyle="Comma"/>
    <tableColumn id="22" xr3:uid="{EECFCE08-D78A-493A-91F3-28E52589C496}" name="38" dataDxfId="149" dataCellStyle="Comma"/>
    <tableColumn id="23" xr3:uid="{B4079C3B-4FE9-4D17-9989-4C791A7CC30B}" name="39" dataDxfId="148" dataCellStyle="Comma"/>
    <tableColumn id="24" xr3:uid="{1E02C7F8-932E-42A2-B690-BA7991BF55C9}" name="40" dataDxfId="147" dataCellStyle="Comma"/>
    <tableColumn id="25" xr3:uid="{DC96A218-E65C-4F7F-A765-038674527812}" name="41" dataDxfId="146" dataCellStyle="Comma"/>
    <tableColumn id="26" xr3:uid="{CAE17175-2227-4F92-B0FD-383B97B64574}" name="42" dataDxfId="145" dataCellStyle="Comma"/>
    <tableColumn id="27" xr3:uid="{2A864139-2E50-4263-BE1E-B04DE6878F37}" name="43" dataDxfId="144" dataCellStyle="Comma"/>
    <tableColumn id="28" xr3:uid="{12EA8A1F-68E3-44E8-84A9-D702FA0C5B95}" name="44" dataDxfId="143" dataCellStyle="Comma"/>
    <tableColumn id="29" xr3:uid="{7C89B000-6C72-4786-A732-3CC8C7941C1C}" name="Total" dataDxfId="142" dataCellStyle="Comma"/>
    <tableColumn id="30" xr3:uid="{C6FC0AA0-0B37-4884-AC62-7AA5D4ECA030}" name="Column1" dataDxfId="141"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1 This table is the Total number of people who receive an age-based discournt by age categor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0.bin"/><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1.bin"/><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hi@health.gov.a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I14"/>
  <sheetViews>
    <sheetView showGridLines="0" zoomScaleNormal="100" zoomScaleSheetLayoutView="100" workbookViewId="0">
      <selection activeCell="E17" sqref="E17"/>
    </sheetView>
  </sheetViews>
  <sheetFormatPr defaultColWidth="9.1796875" defaultRowHeight="14.5"/>
  <cols>
    <col min="1" max="14" width="9" style="2" customWidth="1"/>
    <col min="15" max="16384" width="9.1796875" style="2"/>
  </cols>
  <sheetData>
    <row r="1" spans="1:9">
      <c r="A1" s="1"/>
    </row>
    <row r="8" spans="1:9" ht="55">
      <c r="A8" s="3" t="s">
        <v>18</v>
      </c>
    </row>
    <row r="10" spans="1:9" ht="26">
      <c r="A10" s="4" t="s">
        <v>19</v>
      </c>
    </row>
    <row r="11" spans="1:9">
      <c r="A11" s="235" t="s">
        <v>287</v>
      </c>
      <c r="B11" s="236"/>
      <c r="C11" s="236"/>
    </row>
    <row r="12" spans="1:9" ht="15" customHeight="1">
      <c r="A12" s="5"/>
      <c r="D12" s="6"/>
      <c r="E12" s="7"/>
      <c r="F12" s="7"/>
      <c r="G12" s="8"/>
      <c r="H12" s="9"/>
      <c r="I12" s="9"/>
    </row>
    <row r="13" spans="1:9" ht="15" customHeight="1">
      <c r="D13" s="7"/>
      <c r="E13" s="7"/>
      <c r="F13" s="7"/>
      <c r="G13" s="8"/>
      <c r="H13" s="9"/>
      <c r="I13" s="9"/>
    </row>
    <row r="14" spans="1:9">
      <c r="D14" s="8"/>
      <c r="E14" s="8"/>
      <c r="F14" s="8"/>
      <c r="G14" s="8"/>
      <c r="H14" s="9"/>
      <c r="I14" s="9"/>
    </row>
  </sheetData>
  <pageMargins left="0.70866141732283472" right="0.70866141732283472" top="0.74803149606299213" bottom="0.74803149606299213" header="0.31496062992125984" footer="0.31496062992125984"/>
  <pageSetup paperSize="9" scale="88" orientation="portrait"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69"/>
  <sheetViews>
    <sheetView zoomScale="70" zoomScaleNormal="70" workbookViewId="0">
      <pane xSplit="1" topLeftCell="B1" activePane="topRight" state="frozen"/>
      <selection activeCell="Q43" sqref="Q43"/>
      <selection pane="topRight" activeCell="A2" sqref="A2"/>
    </sheetView>
  </sheetViews>
  <sheetFormatPr defaultRowHeight="14.5"/>
  <cols>
    <col min="1" max="1" width="10.1796875" customWidth="1"/>
    <col min="14" max="14" width="10.81640625" bestFit="1" customWidth="1"/>
    <col min="29" max="29" width="9.1796875" style="82"/>
    <col min="30" max="32" width="0" hidden="1" customWidth="1"/>
  </cols>
  <sheetData>
    <row r="1" spans="1:32" ht="18">
      <c r="A1" s="19"/>
      <c r="B1" s="19" t="s">
        <v>116</v>
      </c>
      <c r="C1" s="20"/>
      <c r="D1" s="20"/>
      <c r="E1" s="20"/>
      <c r="F1" s="20"/>
      <c r="G1" s="20"/>
      <c r="H1" s="20"/>
      <c r="I1" s="20"/>
      <c r="J1" s="20"/>
      <c r="K1" s="20"/>
      <c r="L1" s="20"/>
      <c r="M1" s="84"/>
      <c r="N1" s="84"/>
      <c r="O1" s="84"/>
      <c r="P1" s="84"/>
      <c r="Q1" s="84"/>
      <c r="R1" s="20"/>
      <c r="S1" s="20"/>
      <c r="T1" s="20"/>
      <c r="U1" s="20"/>
      <c r="V1" s="20"/>
      <c r="W1" s="20"/>
      <c r="X1" s="20"/>
      <c r="Y1" s="20"/>
      <c r="Z1" s="20"/>
      <c r="AA1" s="20"/>
      <c r="AB1" s="20"/>
      <c r="AC1" s="20"/>
    </row>
    <row r="2" spans="1:32" ht="15.5">
      <c r="A2" s="167" t="s">
        <v>61</v>
      </c>
      <c r="B2" s="162" t="s">
        <v>255</v>
      </c>
      <c r="C2" s="168" t="s">
        <v>256</v>
      </c>
      <c r="D2" s="168" t="s">
        <v>257</v>
      </c>
      <c r="E2" s="169" t="s">
        <v>258</v>
      </c>
      <c r="F2" s="169" t="s">
        <v>259</v>
      </c>
      <c r="G2" s="169" t="s">
        <v>260</v>
      </c>
      <c r="H2" s="169" t="s">
        <v>261</v>
      </c>
      <c r="I2" s="169" t="s">
        <v>262</v>
      </c>
      <c r="J2" s="169" t="s">
        <v>263</v>
      </c>
      <c r="K2" s="169" t="s">
        <v>264</v>
      </c>
      <c r="L2" s="169" t="s">
        <v>265</v>
      </c>
      <c r="M2" s="169" t="s">
        <v>266</v>
      </c>
      <c r="N2" s="169" t="s">
        <v>267</v>
      </c>
      <c r="O2" s="169" t="s">
        <v>268</v>
      </c>
      <c r="P2" s="169" t="s">
        <v>269</v>
      </c>
      <c r="Q2" s="169" t="s">
        <v>270</v>
      </c>
      <c r="R2" s="169" t="s">
        <v>271</v>
      </c>
      <c r="S2" s="169" t="s">
        <v>272</v>
      </c>
      <c r="T2" s="169" t="s">
        <v>273</v>
      </c>
      <c r="U2" s="169" t="s">
        <v>274</v>
      </c>
      <c r="V2" s="169" t="s">
        <v>275</v>
      </c>
      <c r="W2" s="169" t="s">
        <v>276</v>
      </c>
      <c r="X2" s="169" t="s">
        <v>277</v>
      </c>
      <c r="Y2" s="169" t="s">
        <v>278</v>
      </c>
      <c r="Z2" s="169" t="s">
        <v>279</v>
      </c>
      <c r="AA2" s="169" t="s">
        <v>280</v>
      </c>
      <c r="AB2" s="169" t="s">
        <v>281</v>
      </c>
      <c r="AC2" s="165" t="s">
        <v>3</v>
      </c>
      <c r="AD2" s="169" t="s">
        <v>286</v>
      </c>
    </row>
    <row r="3" spans="1:32" ht="15.5">
      <c r="A3" s="154">
        <v>43617</v>
      </c>
      <c r="B3" s="18">
        <v>655</v>
      </c>
      <c r="C3" s="18">
        <v>1236</v>
      </c>
      <c r="D3" s="18">
        <v>2267</v>
      </c>
      <c r="E3" s="18">
        <v>5774</v>
      </c>
      <c r="F3" s="18">
        <v>9338</v>
      </c>
      <c r="G3" s="18">
        <v>14221</v>
      </c>
      <c r="H3" s="18">
        <v>20459</v>
      </c>
      <c r="I3" s="18">
        <v>44241</v>
      </c>
      <c r="J3" s="18">
        <v>50662</v>
      </c>
      <c r="K3" s="18">
        <v>57162</v>
      </c>
      <c r="L3" s="18">
        <v>64879</v>
      </c>
      <c r="M3" s="18">
        <v>73123</v>
      </c>
      <c r="N3" s="18">
        <v>18226</v>
      </c>
      <c r="O3" s="18">
        <v>0</v>
      </c>
      <c r="P3" s="18">
        <v>0</v>
      </c>
      <c r="Q3" s="18">
        <v>0</v>
      </c>
      <c r="R3" s="18">
        <v>0</v>
      </c>
      <c r="S3" s="18">
        <v>0</v>
      </c>
      <c r="T3" s="18">
        <v>0</v>
      </c>
      <c r="U3" s="18">
        <v>0</v>
      </c>
      <c r="V3" s="18">
        <v>0</v>
      </c>
      <c r="W3" s="18">
        <v>0</v>
      </c>
      <c r="X3" s="18">
        <v>0</v>
      </c>
      <c r="Y3" s="18">
        <v>0</v>
      </c>
      <c r="Z3" s="18">
        <v>0</v>
      </c>
      <c r="AA3" s="18">
        <v>0</v>
      </c>
      <c r="AB3" s="18">
        <v>0</v>
      </c>
      <c r="AC3" s="166">
        <v>362243</v>
      </c>
      <c r="AD3" s="115"/>
      <c r="AE3" s="75"/>
      <c r="AF3" s="14"/>
    </row>
    <row r="4" spans="1:32" ht="15.5">
      <c r="A4" s="153">
        <v>43709</v>
      </c>
      <c r="B4" s="17">
        <v>635</v>
      </c>
      <c r="C4" s="17">
        <v>1257</v>
      </c>
      <c r="D4" s="17">
        <v>2217</v>
      </c>
      <c r="E4" s="17">
        <v>5861</v>
      </c>
      <c r="F4" s="17">
        <v>9398</v>
      </c>
      <c r="G4" s="17">
        <v>14345</v>
      </c>
      <c r="H4" s="17">
        <v>20727</v>
      </c>
      <c r="I4" s="17">
        <v>44611</v>
      </c>
      <c r="J4" s="17">
        <v>50819</v>
      </c>
      <c r="K4" s="17">
        <v>57577</v>
      </c>
      <c r="L4" s="17">
        <v>64521</v>
      </c>
      <c r="M4" s="17">
        <v>73460</v>
      </c>
      <c r="N4" s="17">
        <v>37248</v>
      </c>
      <c r="O4" s="73">
        <v>0</v>
      </c>
      <c r="P4" s="17">
        <v>0</v>
      </c>
      <c r="Q4" s="17">
        <v>0</v>
      </c>
      <c r="R4" s="17">
        <v>0</v>
      </c>
      <c r="S4" s="17">
        <v>0</v>
      </c>
      <c r="T4" s="17">
        <v>0</v>
      </c>
      <c r="U4" s="17">
        <v>0</v>
      </c>
      <c r="V4" s="17">
        <v>0</v>
      </c>
      <c r="W4" s="17">
        <v>0</v>
      </c>
      <c r="X4" s="17">
        <v>0</v>
      </c>
      <c r="Y4" s="17">
        <v>0</v>
      </c>
      <c r="Z4" s="17">
        <v>0</v>
      </c>
      <c r="AA4" s="17">
        <v>0</v>
      </c>
      <c r="AB4" s="17">
        <v>0</v>
      </c>
      <c r="AC4" s="80">
        <v>382676</v>
      </c>
      <c r="AD4" s="115"/>
      <c r="AE4" s="14"/>
      <c r="AF4" s="75"/>
    </row>
    <row r="5" spans="1:32" ht="15.5">
      <c r="A5" s="154">
        <v>43800</v>
      </c>
      <c r="B5" s="18">
        <v>633</v>
      </c>
      <c r="C5" s="18">
        <v>1199</v>
      </c>
      <c r="D5" s="18">
        <v>2086</v>
      </c>
      <c r="E5" s="18">
        <v>5579</v>
      </c>
      <c r="F5" s="18">
        <v>8927</v>
      </c>
      <c r="G5" s="18">
        <v>13962</v>
      </c>
      <c r="H5" s="18">
        <v>19840</v>
      </c>
      <c r="I5" s="18">
        <v>44414</v>
      </c>
      <c r="J5" s="18">
        <v>50239</v>
      </c>
      <c r="K5" s="18">
        <v>57049</v>
      </c>
      <c r="L5" s="18">
        <v>62508</v>
      </c>
      <c r="M5" s="18">
        <v>72652</v>
      </c>
      <c r="N5" s="18">
        <v>55490</v>
      </c>
      <c r="O5" s="72">
        <v>0</v>
      </c>
      <c r="P5" s="18">
        <v>0</v>
      </c>
      <c r="Q5" s="18">
        <v>0</v>
      </c>
      <c r="R5" s="18">
        <v>0</v>
      </c>
      <c r="S5" s="18">
        <v>0</v>
      </c>
      <c r="T5" s="18">
        <v>0</v>
      </c>
      <c r="U5" s="18">
        <v>0</v>
      </c>
      <c r="V5" s="18">
        <v>0</v>
      </c>
      <c r="W5" s="18">
        <v>0</v>
      </c>
      <c r="X5" s="18">
        <v>0</v>
      </c>
      <c r="Y5" s="18">
        <v>0</v>
      </c>
      <c r="Z5" s="18">
        <v>0</v>
      </c>
      <c r="AA5" s="18">
        <v>0</v>
      </c>
      <c r="AB5" s="18">
        <v>0</v>
      </c>
      <c r="AC5" s="60">
        <v>394578</v>
      </c>
      <c r="AD5" s="115"/>
    </row>
    <row r="6" spans="1:32" ht="15.5">
      <c r="A6" s="153">
        <v>43891</v>
      </c>
      <c r="B6" s="17">
        <v>655</v>
      </c>
      <c r="C6" s="17">
        <v>1210</v>
      </c>
      <c r="D6" s="17">
        <v>2041</v>
      </c>
      <c r="E6" s="17">
        <v>5606</v>
      </c>
      <c r="F6" s="17">
        <v>9085</v>
      </c>
      <c r="G6" s="17">
        <v>13981</v>
      </c>
      <c r="H6" s="17">
        <v>19900</v>
      </c>
      <c r="I6" s="17">
        <v>44337</v>
      </c>
      <c r="J6" s="17">
        <v>50151</v>
      </c>
      <c r="K6" s="17">
        <v>56163</v>
      </c>
      <c r="L6" s="17">
        <v>61937</v>
      </c>
      <c r="M6" s="17">
        <v>71626</v>
      </c>
      <c r="N6" s="17">
        <v>70091</v>
      </c>
      <c r="O6" s="73">
        <v>0</v>
      </c>
      <c r="P6" s="17">
        <v>0</v>
      </c>
      <c r="Q6" s="17">
        <v>0</v>
      </c>
      <c r="R6" s="17">
        <v>0</v>
      </c>
      <c r="S6" s="17">
        <v>0</v>
      </c>
      <c r="T6" s="17">
        <v>0</v>
      </c>
      <c r="U6" s="17">
        <v>0</v>
      </c>
      <c r="V6" s="17">
        <v>0</v>
      </c>
      <c r="W6" s="17">
        <v>0</v>
      </c>
      <c r="X6" s="17">
        <v>0</v>
      </c>
      <c r="Y6" s="17">
        <v>0</v>
      </c>
      <c r="Z6" s="17">
        <v>0</v>
      </c>
      <c r="AA6" s="17">
        <v>0</v>
      </c>
      <c r="AB6" s="17">
        <v>0</v>
      </c>
      <c r="AC6" s="80">
        <v>406783</v>
      </c>
      <c r="AD6" s="115"/>
    </row>
    <row r="7" spans="1:32" ht="15.5">
      <c r="A7" s="154">
        <v>43983</v>
      </c>
      <c r="B7" s="18">
        <v>653</v>
      </c>
      <c r="C7" s="18">
        <v>1230</v>
      </c>
      <c r="D7" s="18">
        <v>2056</v>
      </c>
      <c r="E7" s="18">
        <v>5570</v>
      </c>
      <c r="F7" s="18">
        <v>9355</v>
      </c>
      <c r="G7" s="18">
        <v>14071</v>
      </c>
      <c r="H7" s="18">
        <v>19938</v>
      </c>
      <c r="I7" s="18">
        <v>44515</v>
      </c>
      <c r="J7" s="18">
        <v>50596</v>
      </c>
      <c r="K7" s="18">
        <v>56490</v>
      </c>
      <c r="L7" s="18">
        <v>62579</v>
      </c>
      <c r="M7" s="18">
        <v>71091</v>
      </c>
      <c r="N7" s="18">
        <v>73452</v>
      </c>
      <c r="O7" s="18">
        <v>16454</v>
      </c>
      <c r="P7" s="18">
        <v>0</v>
      </c>
      <c r="Q7" s="18">
        <v>0</v>
      </c>
      <c r="R7" s="18">
        <v>0</v>
      </c>
      <c r="S7" s="18">
        <v>0</v>
      </c>
      <c r="T7" s="18">
        <v>0</v>
      </c>
      <c r="U7" s="18">
        <v>0</v>
      </c>
      <c r="V7" s="18">
        <v>0</v>
      </c>
      <c r="W7" s="18">
        <v>0</v>
      </c>
      <c r="X7" s="18">
        <v>0</v>
      </c>
      <c r="Y7" s="18">
        <v>0</v>
      </c>
      <c r="Z7" s="18">
        <v>0</v>
      </c>
      <c r="AA7" s="18">
        <v>0</v>
      </c>
      <c r="AB7" s="18">
        <v>0</v>
      </c>
      <c r="AC7" s="60">
        <v>428050</v>
      </c>
      <c r="AD7" s="115"/>
    </row>
    <row r="8" spans="1:32" ht="15.5">
      <c r="A8" s="153">
        <v>44075</v>
      </c>
      <c r="B8" s="17">
        <v>675</v>
      </c>
      <c r="C8" s="17">
        <v>1323</v>
      </c>
      <c r="D8" s="17">
        <v>2225</v>
      </c>
      <c r="E8" s="17">
        <v>5780</v>
      </c>
      <c r="F8" s="17">
        <v>9636</v>
      </c>
      <c r="G8" s="17">
        <v>14348</v>
      </c>
      <c r="H8" s="17">
        <v>20471</v>
      </c>
      <c r="I8" s="17">
        <v>45892</v>
      </c>
      <c r="J8" s="17">
        <v>51785</v>
      </c>
      <c r="K8" s="17">
        <v>57218</v>
      </c>
      <c r="L8" s="17">
        <v>63795</v>
      </c>
      <c r="M8" s="17">
        <v>71409</v>
      </c>
      <c r="N8" s="17">
        <v>74048</v>
      </c>
      <c r="O8" s="17">
        <v>34005</v>
      </c>
      <c r="P8" s="17">
        <v>0</v>
      </c>
      <c r="Q8" s="17">
        <v>0</v>
      </c>
      <c r="R8" s="17">
        <v>0</v>
      </c>
      <c r="S8" s="17">
        <v>0</v>
      </c>
      <c r="T8" s="17">
        <v>0</v>
      </c>
      <c r="U8" s="17">
        <v>0</v>
      </c>
      <c r="V8" s="17">
        <v>0</v>
      </c>
      <c r="W8" s="17">
        <v>0</v>
      </c>
      <c r="X8" s="17">
        <v>0</v>
      </c>
      <c r="Y8" s="17">
        <v>0</v>
      </c>
      <c r="Z8" s="17">
        <v>0</v>
      </c>
      <c r="AA8" s="17">
        <v>0</v>
      </c>
      <c r="AB8" s="17">
        <v>0</v>
      </c>
      <c r="AC8" s="80">
        <v>452610</v>
      </c>
      <c r="AD8" s="115"/>
    </row>
    <row r="9" spans="1:32" ht="15.5">
      <c r="A9" s="154">
        <v>44166</v>
      </c>
      <c r="B9" s="18" t="s">
        <v>285</v>
      </c>
      <c r="C9" s="18">
        <v>1296</v>
      </c>
      <c r="D9" s="18">
        <v>2179</v>
      </c>
      <c r="E9" s="18">
        <v>5520</v>
      </c>
      <c r="F9" s="18">
        <v>9347</v>
      </c>
      <c r="G9" s="18">
        <v>13975</v>
      </c>
      <c r="H9" s="18">
        <v>20154</v>
      </c>
      <c r="I9" s="18">
        <v>44899</v>
      </c>
      <c r="J9" s="18">
        <v>52090</v>
      </c>
      <c r="K9" s="18">
        <v>56876</v>
      </c>
      <c r="L9" s="18">
        <v>63964</v>
      </c>
      <c r="M9" s="18">
        <v>69758</v>
      </c>
      <c r="N9" s="18">
        <v>74580</v>
      </c>
      <c r="O9" s="18">
        <v>51016</v>
      </c>
      <c r="P9" s="47" t="s">
        <v>282</v>
      </c>
      <c r="Q9" s="18">
        <v>0</v>
      </c>
      <c r="R9" s="18">
        <v>0</v>
      </c>
      <c r="S9" s="18">
        <v>0</v>
      </c>
      <c r="T9" s="18">
        <v>0</v>
      </c>
      <c r="U9" s="18">
        <v>0</v>
      </c>
      <c r="V9" s="18">
        <v>0</v>
      </c>
      <c r="W9" s="18">
        <v>0</v>
      </c>
      <c r="X9" s="18">
        <v>0</v>
      </c>
      <c r="Y9" s="18">
        <v>0</v>
      </c>
      <c r="Z9" s="18">
        <v>0</v>
      </c>
      <c r="AA9" s="18">
        <v>0</v>
      </c>
      <c r="AB9" s="18">
        <v>0</v>
      </c>
      <c r="AC9" s="60">
        <v>466292</v>
      </c>
      <c r="AD9" s="115"/>
    </row>
    <row r="10" spans="1:32" ht="15.5">
      <c r="A10" s="153">
        <v>44256</v>
      </c>
      <c r="B10" s="17">
        <v>617</v>
      </c>
      <c r="C10" s="17">
        <v>1186</v>
      </c>
      <c r="D10" s="17">
        <v>2137</v>
      </c>
      <c r="E10" s="17">
        <v>5562</v>
      </c>
      <c r="F10" s="17">
        <v>9344</v>
      </c>
      <c r="G10" s="17">
        <v>13853</v>
      </c>
      <c r="H10" s="17">
        <v>20155</v>
      </c>
      <c r="I10" s="17">
        <v>45846</v>
      </c>
      <c r="J10" s="17">
        <v>52513</v>
      </c>
      <c r="K10" s="17">
        <v>57329</v>
      </c>
      <c r="L10" s="17">
        <v>64151</v>
      </c>
      <c r="M10" s="17">
        <v>71110</v>
      </c>
      <c r="N10" s="17">
        <v>75025</v>
      </c>
      <c r="O10" s="17">
        <v>68100</v>
      </c>
      <c r="P10" s="17">
        <v>18</v>
      </c>
      <c r="Q10" s="17">
        <v>0</v>
      </c>
      <c r="R10" s="17">
        <v>0</v>
      </c>
      <c r="S10" s="17">
        <v>0</v>
      </c>
      <c r="T10" s="17">
        <v>0</v>
      </c>
      <c r="U10" s="17">
        <v>0</v>
      </c>
      <c r="V10" s="17">
        <v>0</v>
      </c>
      <c r="W10" s="17">
        <v>0</v>
      </c>
      <c r="X10" s="17">
        <v>0</v>
      </c>
      <c r="Y10" s="17">
        <v>0</v>
      </c>
      <c r="Z10" s="17">
        <v>0</v>
      </c>
      <c r="AA10" s="17">
        <v>0</v>
      </c>
      <c r="AB10" s="17">
        <v>0</v>
      </c>
      <c r="AC10" s="80">
        <v>486946</v>
      </c>
      <c r="AD10" s="115"/>
    </row>
    <row r="11" spans="1:32" ht="15.5">
      <c r="A11" s="102">
        <v>44348</v>
      </c>
      <c r="B11" s="103">
        <v>589</v>
      </c>
      <c r="C11" s="60">
        <v>1264</v>
      </c>
      <c r="D11" s="60">
        <v>2081</v>
      </c>
      <c r="E11" s="60">
        <v>5594</v>
      </c>
      <c r="F11" s="60">
        <v>9282</v>
      </c>
      <c r="G11" s="60">
        <v>14084</v>
      </c>
      <c r="H11" s="60">
        <v>20158</v>
      </c>
      <c r="I11" s="60">
        <v>45640</v>
      </c>
      <c r="J11" s="60">
        <v>52775</v>
      </c>
      <c r="K11" s="60">
        <v>57892</v>
      </c>
      <c r="L11" s="60">
        <v>64010</v>
      </c>
      <c r="M11" s="60">
        <v>71539</v>
      </c>
      <c r="N11" s="60">
        <v>74009</v>
      </c>
      <c r="O11" s="60">
        <v>68924</v>
      </c>
      <c r="P11" s="60">
        <v>15556</v>
      </c>
      <c r="Q11" s="47" t="s">
        <v>282</v>
      </c>
      <c r="R11" s="47" t="s">
        <v>282</v>
      </c>
      <c r="S11" s="18">
        <v>0</v>
      </c>
      <c r="T11" s="18">
        <v>0</v>
      </c>
      <c r="U11" s="18">
        <v>0</v>
      </c>
      <c r="V11" s="18">
        <v>0</v>
      </c>
      <c r="W11" s="18">
        <v>0</v>
      </c>
      <c r="X11" s="18">
        <v>0</v>
      </c>
      <c r="Y11" s="18">
        <v>0</v>
      </c>
      <c r="Z11" s="18">
        <v>0</v>
      </c>
      <c r="AA11" s="18">
        <v>0</v>
      </c>
      <c r="AB11" s="18">
        <v>0</v>
      </c>
      <c r="AC11" s="60">
        <v>503409</v>
      </c>
      <c r="AD11" s="115"/>
    </row>
    <row r="12" spans="1:32" ht="15.5">
      <c r="A12" s="104">
        <v>44440</v>
      </c>
      <c r="B12" s="105">
        <v>597</v>
      </c>
      <c r="C12" s="17">
        <v>1279</v>
      </c>
      <c r="D12" s="17">
        <v>2162</v>
      </c>
      <c r="E12" s="17">
        <v>5868</v>
      </c>
      <c r="F12" s="17">
        <v>9404</v>
      </c>
      <c r="G12" s="17">
        <v>14819</v>
      </c>
      <c r="H12" s="17">
        <v>20493</v>
      </c>
      <c r="I12" s="17">
        <v>46484</v>
      </c>
      <c r="J12" s="17">
        <v>54214</v>
      </c>
      <c r="K12" s="17">
        <v>59153</v>
      </c>
      <c r="L12" s="17">
        <v>64618</v>
      </c>
      <c r="M12" s="17">
        <v>72740</v>
      </c>
      <c r="N12" s="17">
        <v>73279</v>
      </c>
      <c r="O12" s="17">
        <v>69363</v>
      </c>
      <c r="P12" s="17">
        <v>32087</v>
      </c>
      <c r="Q12" s="17" t="s">
        <v>285</v>
      </c>
      <c r="R12" s="244" t="s">
        <v>282</v>
      </c>
      <c r="S12" s="17">
        <v>0</v>
      </c>
      <c r="T12" s="17">
        <v>0</v>
      </c>
      <c r="U12" s="17">
        <v>0</v>
      </c>
      <c r="V12" s="17">
        <v>0</v>
      </c>
      <c r="W12" s="17">
        <v>0</v>
      </c>
      <c r="X12" s="17">
        <v>0</v>
      </c>
      <c r="Y12" s="17">
        <v>0</v>
      </c>
      <c r="Z12" s="17">
        <v>0</v>
      </c>
      <c r="AA12" s="17">
        <v>0</v>
      </c>
      <c r="AB12" s="17">
        <v>0</v>
      </c>
      <c r="AC12" s="80">
        <v>526579</v>
      </c>
      <c r="AD12" s="115"/>
    </row>
    <row r="13" spans="1:32" ht="15.5">
      <c r="A13" s="99">
        <v>44531</v>
      </c>
      <c r="B13" s="100">
        <v>604</v>
      </c>
      <c r="C13" s="60">
        <v>1277</v>
      </c>
      <c r="D13" s="60">
        <v>2153</v>
      </c>
      <c r="E13" s="60">
        <v>5922</v>
      </c>
      <c r="F13" s="60">
        <v>9246</v>
      </c>
      <c r="G13" s="60">
        <v>14375</v>
      </c>
      <c r="H13" s="60">
        <v>20181</v>
      </c>
      <c r="I13" s="60">
        <v>46701</v>
      </c>
      <c r="J13" s="60">
        <v>53910</v>
      </c>
      <c r="K13" s="60">
        <v>59542</v>
      </c>
      <c r="L13" s="60">
        <v>64613</v>
      </c>
      <c r="M13" s="60">
        <v>72818</v>
      </c>
      <c r="N13" s="60">
        <v>72797</v>
      </c>
      <c r="O13" s="60">
        <v>69633</v>
      </c>
      <c r="P13" s="60">
        <v>48031</v>
      </c>
      <c r="Q13" s="60" t="s">
        <v>285</v>
      </c>
      <c r="R13" s="47" t="s">
        <v>282</v>
      </c>
      <c r="S13" s="18">
        <v>0</v>
      </c>
      <c r="T13" s="18">
        <v>0</v>
      </c>
      <c r="U13" s="18">
        <v>0</v>
      </c>
      <c r="V13" s="18">
        <v>0</v>
      </c>
      <c r="W13" s="18">
        <v>0</v>
      </c>
      <c r="X13" s="18">
        <v>0</v>
      </c>
      <c r="Y13" s="18">
        <v>0</v>
      </c>
      <c r="Z13" s="18">
        <v>0</v>
      </c>
      <c r="AA13" s="18">
        <v>0</v>
      </c>
      <c r="AB13" s="30">
        <v>0</v>
      </c>
      <c r="AC13" s="60">
        <v>541830</v>
      </c>
      <c r="AD13" s="115"/>
    </row>
    <row r="14" spans="1:32" ht="15.5">
      <c r="A14" s="92">
        <v>44621</v>
      </c>
      <c r="B14" s="97">
        <v>616</v>
      </c>
      <c r="C14" s="80">
        <v>1320</v>
      </c>
      <c r="D14" s="80">
        <v>2234</v>
      </c>
      <c r="E14" s="80">
        <v>6132</v>
      </c>
      <c r="F14" s="80">
        <v>9518</v>
      </c>
      <c r="G14" s="80">
        <v>14634</v>
      </c>
      <c r="H14" s="80">
        <v>20489</v>
      </c>
      <c r="I14" s="80">
        <v>47133</v>
      </c>
      <c r="J14" s="80">
        <v>53950</v>
      </c>
      <c r="K14" s="80">
        <v>59796</v>
      </c>
      <c r="L14" s="80">
        <v>64964</v>
      </c>
      <c r="M14" s="80">
        <v>72274</v>
      </c>
      <c r="N14" s="80">
        <v>73265</v>
      </c>
      <c r="O14" s="80">
        <v>69091</v>
      </c>
      <c r="P14" s="80">
        <v>63308</v>
      </c>
      <c r="Q14" s="80">
        <v>17</v>
      </c>
      <c r="R14" s="17">
        <v>12</v>
      </c>
      <c r="S14" s="17">
        <v>0</v>
      </c>
      <c r="T14" s="17">
        <v>0</v>
      </c>
      <c r="U14" s="17">
        <v>0</v>
      </c>
      <c r="V14" s="17">
        <v>0</v>
      </c>
      <c r="W14" s="17">
        <v>0</v>
      </c>
      <c r="X14" s="17">
        <v>0</v>
      </c>
      <c r="Y14" s="17">
        <v>0</v>
      </c>
      <c r="Z14" s="17">
        <v>0</v>
      </c>
      <c r="AA14" s="17">
        <v>0</v>
      </c>
      <c r="AB14" s="28">
        <v>0</v>
      </c>
      <c r="AC14" s="80">
        <v>558753</v>
      </c>
      <c r="AD14" s="115"/>
    </row>
    <row r="15" spans="1:32" s="57" customFormat="1" ht="15.5">
      <c r="A15" s="102">
        <v>44713</v>
      </c>
      <c r="B15" s="100">
        <v>596</v>
      </c>
      <c r="C15" s="93">
        <v>1303</v>
      </c>
      <c r="D15" s="93">
        <v>2290</v>
      </c>
      <c r="E15" s="93">
        <v>6119</v>
      </c>
      <c r="F15" s="93">
        <v>9830</v>
      </c>
      <c r="G15" s="93">
        <v>14706</v>
      </c>
      <c r="H15" s="93">
        <v>20824</v>
      </c>
      <c r="I15" s="93">
        <v>47152</v>
      </c>
      <c r="J15" s="93">
        <v>54014</v>
      </c>
      <c r="K15" s="93">
        <v>60232</v>
      </c>
      <c r="L15" s="93">
        <v>65670</v>
      </c>
      <c r="M15" s="93">
        <v>72705</v>
      </c>
      <c r="N15" s="93">
        <v>73770</v>
      </c>
      <c r="O15" s="93">
        <v>68220</v>
      </c>
      <c r="P15" s="93">
        <v>64015</v>
      </c>
      <c r="Q15" s="93">
        <v>13972</v>
      </c>
      <c r="R15" s="18">
        <v>13</v>
      </c>
      <c r="S15" s="18">
        <v>0</v>
      </c>
      <c r="T15" s="18">
        <v>0</v>
      </c>
      <c r="U15" s="18">
        <v>0</v>
      </c>
      <c r="V15" s="18">
        <v>0</v>
      </c>
      <c r="W15" s="18">
        <v>0</v>
      </c>
      <c r="X15" s="18">
        <v>0</v>
      </c>
      <c r="Y15" s="18">
        <v>0</v>
      </c>
      <c r="Z15" s="18">
        <v>0</v>
      </c>
      <c r="AA15" s="18">
        <v>0</v>
      </c>
      <c r="AB15" s="30">
        <v>0</v>
      </c>
      <c r="AC15" s="60">
        <v>575431</v>
      </c>
      <c r="AD15" s="115"/>
    </row>
    <row r="16" spans="1:32" ht="15.5">
      <c r="A16" s="92">
        <v>44805</v>
      </c>
      <c r="B16" s="97">
        <v>612</v>
      </c>
      <c r="C16" s="80">
        <v>1347</v>
      </c>
      <c r="D16" s="80">
        <v>2256</v>
      </c>
      <c r="E16" s="80">
        <v>6194</v>
      </c>
      <c r="F16" s="80">
        <v>9880</v>
      </c>
      <c r="G16" s="80">
        <v>14865</v>
      </c>
      <c r="H16" s="80">
        <v>21409</v>
      </c>
      <c r="I16" s="80">
        <v>44970</v>
      </c>
      <c r="J16" s="80">
        <v>54419</v>
      </c>
      <c r="K16" s="80">
        <v>61423</v>
      </c>
      <c r="L16" s="80">
        <v>66728</v>
      </c>
      <c r="M16" s="80">
        <v>73137</v>
      </c>
      <c r="N16" s="80">
        <v>74609</v>
      </c>
      <c r="O16" s="80">
        <v>67530</v>
      </c>
      <c r="P16" s="80">
        <v>64391</v>
      </c>
      <c r="Q16" s="80">
        <v>29119</v>
      </c>
      <c r="R16" s="17">
        <v>17</v>
      </c>
      <c r="S16" s="17">
        <v>0</v>
      </c>
      <c r="T16" s="17">
        <v>0</v>
      </c>
      <c r="U16" s="17">
        <v>0</v>
      </c>
      <c r="V16" s="17">
        <v>0</v>
      </c>
      <c r="W16" s="17">
        <v>0</v>
      </c>
      <c r="X16" s="17">
        <v>0</v>
      </c>
      <c r="Y16" s="17">
        <v>0</v>
      </c>
      <c r="Z16" s="17">
        <v>0</v>
      </c>
      <c r="AA16" s="17">
        <v>0</v>
      </c>
      <c r="AB16" s="28">
        <v>0</v>
      </c>
      <c r="AC16" s="80">
        <v>592906</v>
      </c>
      <c r="AD16" s="115"/>
    </row>
    <row r="17" spans="1:30" s="57" customFormat="1" ht="15.5">
      <c r="A17" s="99">
        <v>44896</v>
      </c>
      <c r="B17" s="100">
        <v>589</v>
      </c>
      <c r="C17" s="93">
        <v>1298</v>
      </c>
      <c r="D17" s="93">
        <v>2192</v>
      </c>
      <c r="E17" s="93">
        <v>5754</v>
      </c>
      <c r="F17" s="93">
        <v>9733</v>
      </c>
      <c r="G17" s="93">
        <v>14296</v>
      </c>
      <c r="H17" s="93">
        <v>20584</v>
      </c>
      <c r="I17" s="93">
        <v>39981</v>
      </c>
      <c r="J17" s="93">
        <v>53702</v>
      </c>
      <c r="K17" s="93">
        <v>60302</v>
      </c>
      <c r="L17" s="93">
        <v>66581</v>
      </c>
      <c r="M17" s="93">
        <v>72621</v>
      </c>
      <c r="N17" s="93">
        <v>74813</v>
      </c>
      <c r="O17" s="93">
        <v>66591</v>
      </c>
      <c r="P17" s="93">
        <v>64216</v>
      </c>
      <c r="Q17" s="93">
        <v>43319</v>
      </c>
      <c r="R17" s="18">
        <v>25</v>
      </c>
      <c r="S17" s="18">
        <v>0</v>
      </c>
      <c r="T17" s="18">
        <v>0</v>
      </c>
      <c r="U17" s="18">
        <v>0</v>
      </c>
      <c r="V17" s="18">
        <v>0</v>
      </c>
      <c r="W17" s="18">
        <v>0</v>
      </c>
      <c r="X17" s="18">
        <v>0</v>
      </c>
      <c r="Y17" s="18">
        <v>0</v>
      </c>
      <c r="Z17" s="18">
        <v>0</v>
      </c>
      <c r="AA17" s="18">
        <v>0</v>
      </c>
      <c r="AB17" s="30">
        <v>0</v>
      </c>
      <c r="AC17" s="60">
        <v>596597</v>
      </c>
      <c r="AD17" s="115"/>
    </row>
    <row r="18" spans="1:30" s="127" customFormat="1" ht="15.5">
      <c r="A18" s="92">
        <v>44986</v>
      </c>
      <c r="B18" s="97">
        <v>644</v>
      </c>
      <c r="C18" s="80">
        <v>1337</v>
      </c>
      <c r="D18" s="80">
        <v>2288</v>
      </c>
      <c r="E18" s="80">
        <v>5945</v>
      </c>
      <c r="F18" s="80">
        <v>9863</v>
      </c>
      <c r="G18" s="80">
        <v>14472</v>
      </c>
      <c r="H18" s="80">
        <v>20672</v>
      </c>
      <c r="I18" s="80">
        <v>35929</v>
      </c>
      <c r="J18" s="80">
        <v>53301</v>
      </c>
      <c r="K18" s="80">
        <v>59906</v>
      </c>
      <c r="L18" s="80">
        <v>66757</v>
      </c>
      <c r="M18" s="80">
        <v>73346</v>
      </c>
      <c r="N18" s="80">
        <v>74422</v>
      </c>
      <c r="O18" s="80">
        <v>67243</v>
      </c>
      <c r="P18" s="80">
        <v>63984</v>
      </c>
      <c r="Q18" s="80">
        <v>57293</v>
      </c>
      <c r="R18" s="17">
        <v>29</v>
      </c>
      <c r="S18" s="17">
        <v>0</v>
      </c>
      <c r="T18" s="17">
        <v>0</v>
      </c>
      <c r="U18" s="17">
        <v>0</v>
      </c>
      <c r="V18" s="17">
        <v>0</v>
      </c>
      <c r="W18" s="17">
        <v>0</v>
      </c>
      <c r="X18" s="17">
        <v>0</v>
      </c>
      <c r="Y18" s="17">
        <v>0</v>
      </c>
      <c r="Z18" s="17">
        <v>0</v>
      </c>
      <c r="AA18" s="17">
        <v>0</v>
      </c>
      <c r="AB18" s="28">
        <v>0</v>
      </c>
      <c r="AC18" s="80">
        <v>607431</v>
      </c>
      <c r="AD18" s="115"/>
    </row>
    <row r="19" spans="1:30" s="57" customFormat="1" ht="15.5">
      <c r="A19" s="99">
        <v>45080</v>
      </c>
      <c r="B19" s="100">
        <v>607</v>
      </c>
      <c r="C19" s="93">
        <v>1408</v>
      </c>
      <c r="D19" s="93">
        <v>2383</v>
      </c>
      <c r="E19" s="93">
        <v>6188</v>
      </c>
      <c r="F19" s="93">
        <v>10350</v>
      </c>
      <c r="G19" s="93">
        <v>15221</v>
      </c>
      <c r="H19" s="93">
        <v>21486</v>
      </c>
      <c r="I19" s="93">
        <v>33665</v>
      </c>
      <c r="J19" s="93">
        <v>53586</v>
      </c>
      <c r="K19" s="93">
        <v>60867</v>
      </c>
      <c r="L19" s="93">
        <v>68553</v>
      </c>
      <c r="M19" s="93">
        <v>75990</v>
      </c>
      <c r="N19" s="93">
        <v>75073</v>
      </c>
      <c r="O19" s="93">
        <v>67746</v>
      </c>
      <c r="P19" s="93">
        <v>63203</v>
      </c>
      <c r="Q19" s="93">
        <v>59659</v>
      </c>
      <c r="R19" s="18">
        <v>13573</v>
      </c>
      <c r="S19" s="18">
        <v>0</v>
      </c>
      <c r="T19" s="18">
        <v>0</v>
      </c>
      <c r="U19" s="18">
        <v>0</v>
      </c>
      <c r="V19" s="18">
        <v>0</v>
      </c>
      <c r="W19" s="18">
        <v>0</v>
      </c>
      <c r="X19" s="18">
        <v>0</v>
      </c>
      <c r="Y19" s="18">
        <v>0</v>
      </c>
      <c r="Z19" s="18">
        <v>0</v>
      </c>
      <c r="AA19" s="18">
        <v>0</v>
      </c>
      <c r="AB19" s="30">
        <v>0</v>
      </c>
      <c r="AC19" s="60">
        <v>629558</v>
      </c>
      <c r="AD19" s="115"/>
    </row>
    <row r="20" spans="1:30" s="127" customFormat="1" ht="15.5">
      <c r="A20" s="92">
        <v>45174</v>
      </c>
      <c r="B20" s="97" t="s">
        <v>285</v>
      </c>
      <c r="C20" s="80">
        <v>1501</v>
      </c>
      <c r="D20" s="80">
        <v>2490</v>
      </c>
      <c r="E20" s="80">
        <v>6375</v>
      </c>
      <c r="F20" s="80">
        <v>10481</v>
      </c>
      <c r="G20" s="80">
        <v>15767</v>
      </c>
      <c r="H20" s="80">
        <v>21905</v>
      </c>
      <c r="I20" s="80">
        <v>33710</v>
      </c>
      <c r="J20" s="80">
        <v>52376</v>
      </c>
      <c r="K20" s="80">
        <v>61972</v>
      </c>
      <c r="L20" s="80">
        <v>70676</v>
      </c>
      <c r="M20" s="80">
        <v>77720</v>
      </c>
      <c r="N20" s="80">
        <v>75931</v>
      </c>
      <c r="O20" s="80">
        <v>68431</v>
      </c>
      <c r="P20" s="80">
        <v>62584</v>
      </c>
      <c r="Q20" s="80">
        <v>60104</v>
      </c>
      <c r="R20" s="17">
        <v>28119</v>
      </c>
      <c r="S20" s="244" t="s">
        <v>282</v>
      </c>
      <c r="T20" s="17">
        <v>0</v>
      </c>
      <c r="U20" s="17">
        <v>0</v>
      </c>
      <c r="V20" s="17">
        <v>0</v>
      </c>
      <c r="W20" s="17">
        <v>0</v>
      </c>
      <c r="X20" s="17">
        <v>0</v>
      </c>
      <c r="Y20" s="17">
        <v>0</v>
      </c>
      <c r="Z20" s="17">
        <v>0</v>
      </c>
      <c r="AA20" s="17">
        <v>0</v>
      </c>
      <c r="AB20" s="28">
        <v>0</v>
      </c>
      <c r="AC20" s="80">
        <v>650730</v>
      </c>
      <c r="AD20" s="115"/>
    </row>
    <row r="21" spans="1:30" s="57" customFormat="1" ht="15.5">
      <c r="A21" s="99">
        <v>45268</v>
      </c>
      <c r="B21" s="100" t="s">
        <v>285</v>
      </c>
      <c r="C21" s="93">
        <v>1451</v>
      </c>
      <c r="D21" s="93">
        <v>2421</v>
      </c>
      <c r="E21" s="93">
        <v>6265</v>
      </c>
      <c r="F21" s="93">
        <v>10069</v>
      </c>
      <c r="G21" s="93">
        <v>15650</v>
      </c>
      <c r="H21" s="93">
        <v>21615</v>
      </c>
      <c r="I21" s="93">
        <v>32708</v>
      </c>
      <c r="J21" s="93">
        <v>48935</v>
      </c>
      <c r="K21" s="93">
        <v>62163</v>
      </c>
      <c r="L21" s="93">
        <v>70148</v>
      </c>
      <c r="M21" s="93">
        <v>78210</v>
      </c>
      <c r="N21" s="93">
        <v>77431</v>
      </c>
      <c r="O21" s="93">
        <v>69014</v>
      </c>
      <c r="P21" s="93">
        <v>62100</v>
      </c>
      <c r="Q21" s="93">
        <v>60431</v>
      </c>
      <c r="R21" s="18">
        <v>42215</v>
      </c>
      <c r="S21" s="47" t="s">
        <v>282</v>
      </c>
      <c r="T21" s="18">
        <v>0</v>
      </c>
      <c r="U21" s="18">
        <v>0</v>
      </c>
      <c r="V21" s="18">
        <v>0</v>
      </c>
      <c r="W21" s="18">
        <v>0</v>
      </c>
      <c r="X21" s="18">
        <v>0</v>
      </c>
      <c r="Y21" s="18">
        <v>0</v>
      </c>
      <c r="Z21" s="18">
        <v>0</v>
      </c>
      <c r="AA21" s="18">
        <v>0</v>
      </c>
      <c r="AB21" s="30">
        <v>0</v>
      </c>
      <c r="AC21" s="60">
        <v>661459</v>
      </c>
      <c r="AD21" s="115"/>
    </row>
    <row r="23" spans="1:30" ht="18">
      <c r="A23" s="19"/>
      <c r="B23" s="19" t="s">
        <v>117</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0"/>
    </row>
    <row r="24" spans="1:30" ht="15.5">
      <c r="A24" s="167" t="s">
        <v>61</v>
      </c>
      <c r="B24" s="162" t="s">
        <v>255</v>
      </c>
      <c r="C24" s="168" t="s">
        <v>256</v>
      </c>
      <c r="D24" s="168" t="s">
        <v>257</v>
      </c>
      <c r="E24" s="169" t="s">
        <v>258</v>
      </c>
      <c r="F24" s="169" t="s">
        <v>259</v>
      </c>
      <c r="G24" s="169" t="s">
        <v>260</v>
      </c>
      <c r="H24" s="169" t="s">
        <v>261</v>
      </c>
      <c r="I24" s="169" t="s">
        <v>262</v>
      </c>
      <c r="J24" s="169" t="s">
        <v>263</v>
      </c>
      <c r="K24" s="169" t="s">
        <v>264</v>
      </c>
      <c r="L24" s="169" t="s">
        <v>265</v>
      </c>
      <c r="M24" s="169" t="s">
        <v>266</v>
      </c>
      <c r="N24" s="169" t="s">
        <v>267</v>
      </c>
      <c r="O24" s="169" t="s">
        <v>268</v>
      </c>
      <c r="P24" s="169" t="s">
        <v>269</v>
      </c>
      <c r="Q24" s="169" t="s">
        <v>270</v>
      </c>
      <c r="R24" s="169" t="s">
        <v>271</v>
      </c>
      <c r="S24" s="169" t="s">
        <v>272</v>
      </c>
      <c r="T24" s="169" t="s">
        <v>273</v>
      </c>
      <c r="U24" s="169" t="s">
        <v>274</v>
      </c>
      <c r="V24" s="169" t="s">
        <v>275</v>
      </c>
      <c r="W24" s="169" t="s">
        <v>276</v>
      </c>
      <c r="X24" s="169" t="s">
        <v>277</v>
      </c>
      <c r="Y24" s="169" t="s">
        <v>278</v>
      </c>
      <c r="Z24" s="169" t="s">
        <v>279</v>
      </c>
      <c r="AA24" s="169" t="s">
        <v>280</v>
      </c>
      <c r="AB24" s="169" t="s">
        <v>281</v>
      </c>
      <c r="AC24" s="165" t="s">
        <v>3</v>
      </c>
      <c r="AD24" s="169" t="s">
        <v>286</v>
      </c>
    </row>
    <row r="25" spans="1:30" ht="15.5">
      <c r="A25" s="154">
        <v>43617</v>
      </c>
      <c r="B25" s="18">
        <v>334</v>
      </c>
      <c r="C25" s="18">
        <v>608</v>
      </c>
      <c r="D25" s="18">
        <v>976</v>
      </c>
      <c r="E25" s="18">
        <v>2586</v>
      </c>
      <c r="F25" s="18">
        <v>4165</v>
      </c>
      <c r="G25" s="18">
        <v>6305</v>
      </c>
      <c r="H25" s="18">
        <v>8959</v>
      </c>
      <c r="I25" s="18">
        <v>20332</v>
      </c>
      <c r="J25" s="18">
        <v>23408</v>
      </c>
      <c r="K25" s="18">
        <v>26315</v>
      </c>
      <c r="L25" s="18">
        <v>29268</v>
      </c>
      <c r="M25" s="18">
        <v>33056</v>
      </c>
      <c r="N25" s="18">
        <v>8392</v>
      </c>
      <c r="O25" s="18">
        <v>0</v>
      </c>
      <c r="P25" s="18">
        <v>0</v>
      </c>
      <c r="Q25" s="18">
        <v>0</v>
      </c>
      <c r="R25" s="18">
        <v>0</v>
      </c>
      <c r="S25" s="18">
        <v>0</v>
      </c>
      <c r="T25" s="18">
        <v>0</v>
      </c>
      <c r="U25" s="18">
        <v>0</v>
      </c>
      <c r="V25" s="18">
        <v>0</v>
      </c>
      <c r="W25" s="18">
        <v>0</v>
      </c>
      <c r="X25" s="18">
        <v>0</v>
      </c>
      <c r="Y25" s="18">
        <v>0</v>
      </c>
      <c r="Z25" s="18">
        <v>0</v>
      </c>
      <c r="AA25" s="18">
        <v>0</v>
      </c>
      <c r="AB25" s="18">
        <v>0</v>
      </c>
      <c r="AC25" s="166">
        <v>164704</v>
      </c>
      <c r="AD25" s="115"/>
    </row>
    <row r="26" spans="1:30" ht="15.5">
      <c r="A26" s="153">
        <v>43709</v>
      </c>
      <c r="B26" s="17">
        <v>315</v>
      </c>
      <c r="C26" s="17">
        <v>614</v>
      </c>
      <c r="D26" s="17">
        <v>968</v>
      </c>
      <c r="E26" s="17">
        <v>2675</v>
      </c>
      <c r="F26" s="17">
        <v>4145</v>
      </c>
      <c r="G26" s="17">
        <v>6373</v>
      </c>
      <c r="H26" s="17">
        <v>9132</v>
      </c>
      <c r="I26" s="17">
        <v>20602</v>
      </c>
      <c r="J26" s="17">
        <v>23418</v>
      </c>
      <c r="K26" s="17">
        <v>26479</v>
      </c>
      <c r="L26" s="17">
        <v>29229</v>
      </c>
      <c r="M26" s="17">
        <v>33383</v>
      </c>
      <c r="N26" s="17">
        <v>16790</v>
      </c>
      <c r="O26" s="17">
        <v>0</v>
      </c>
      <c r="P26" s="17">
        <v>0</v>
      </c>
      <c r="Q26" s="17">
        <v>0</v>
      </c>
      <c r="R26" s="17">
        <v>0</v>
      </c>
      <c r="S26" s="17">
        <v>0</v>
      </c>
      <c r="T26" s="17">
        <v>0</v>
      </c>
      <c r="U26" s="17">
        <v>0</v>
      </c>
      <c r="V26" s="17">
        <v>0</v>
      </c>
      <c r="W26" s="17">
        <v>0</v>
      </c>
      <c r="X26" s="17">
        <v>0</v>
      </c>
      <c r="Y26" s="17">
        <v>0</v>
      </c>
      <c r="Z26" s="17">
        <v>0</v>
      </c>
      <c r="AA26" s="17">
        <v>0</v>
      </c>
      <c r="AB26" s="17">
        <v>0</v>
      </c>
      <c r="AC26" s="80">
        <v>174123</v>
      </c>
      <c r="AD26" s="115"/>
    </row>
    <row r="27" spans="1:30" ht="15.5">
      <c r="A27" s="154">
        <v>43800</v>
      </c>
      <c r="B27" s="18">
        <v>328</v>
      </c>
      <c r="C27" s="18">
        <v>590</v>
      </c>
      <c r="D27" s="18">
        <v>904</v>
      </c>
      <c r="E27" s="18">
        <v>2523</v>
      </c>
      <c r="F27" s="18">
        <v>3973</v>
      </c>
      <c r="G27" s="18">
        <v>6178</v>
      </c>
      <c r="H27" s="18">
        <v>8815</v>
      </c>
      <c r="I27" s="18">
        <v>20461</v>
      </c>
      <c r="J27" s="18">
        <v>23232</v>
      </c>
      <c r="K27" s="18">
        <v>26145</v>
      </c>
      <c r="L27" s="18">
        <v>28353</v>
      </c>
      <c r="M27" s="18">
        <v>33001</v>
      </c>
      <c r="N27" s="18">
        <v>25105</v>
      </c>
      <c r="O27" s="72">
        <v>0</v>
      </c>
      <c r="P27" s="18">
        <v>0</v>
      </c>
      <c r="Q27" s="18">
        <v>0</v>
      </c>
      <c r="R27" s="18">
        <v>0</v>
      </c>
      <c r="S27" s="18">
        <v>0</v>
      </c>
      <c r="T27" s="18">
        <v>0</v>
      </c>
      <c r="U27" s="18">
        <v>0</v>
      </c>
      <c r="V27" s="18">
        <v>0</v>
      </c>
      <c r="W27" s="18">
        <v>0</v>
      </c>
      <c r="X27" s="18">
        <v>0</v>
      </c>
      <c r="Y27" s="18">
        <v>0</v>
      </c>
      <c r="Z27" s="18">
        <v>0</v>
      </c>
      <c r="AA27" s="18">
        <v>0</v>
      </c>
      <c r="AB27" s="18">
        <v>0</v>
      </c>
      <c r="AC27" s="60">
        <v>179608</v>
      </c>
      <c r="AD27" s="115"/>
    </row>
    <row r="28" spans="1:30" ht="15.5">
      <c r="A28" s="153">
        <v>43891</v>
      </c>
      <c r="B28" s="17">
        <v>326</v>
      </c>
      <c r="C28" s="17">
        <v>576</v>
      </c>
      <c r="D28" s="17">
        <v>917</v>
      </c>
      <c r="E28" s="17">
        <v>2548</v>
      </c>
      <c r="F28" s="17">
        <v>3986</v>
      </c>
      <c r="G28" s="17">
        <v>6227</v>
      </c>
      <c r="H28" s="17">
        <v>8814</v>
      </c>
      <c r="I28" s="17">
        <v>20367</v>
      </c>
      <c r="J28" s="17">
        <v>23183</v>
      </c>
      <c r="K28" s="17">
        <v>25806</v>
      </c>
      <c r="L28" s="17">
        <v>28149</v>
      </c>
      <c r="M28" s="17">
        <v>32406</v>
      </c>
      <c r="N28" s="17">
        <v>31688</v>
      </c>
      <c r="O28" s="17">
        <v>0</v>
      </c>
      <c r="P28" s="17">
        <v>0</v>
      </c>
      <c r="Q28" s="17">
        <v>0</v>
      </c>
      <c r="R28" s="17">
        <v>0</v>
      </c>
      <c r="S28" s="17">
        <v>0</v>
      </c>
      <c r="T28" s="17">
        <v>0</v>
      </c>
      <c r="U28" s="17">
        <v>0</v>
      </c>
      <c r="V28" s="17">
        <v>0</v>
      </c>
      <c r="W28" s="17">
        <v>0</v>
      </c>
      <c r="X28" s="17">
        <v>0</v>
      </c>
      <c r="Y28" s="17">
        <v>0</v>
      </c>
      <c r="Z28" s="17">
        <v>0</v>
      </c>
      <c r="AA28" s="17">
        <v>0</v>
      </c>
      <c r="AB28" s="17">
        <v>0</v>
      </c>
      <c r="AC28" s="80">
        <v>184993</v>
      </c>
      <c r="AD28" s="115"/>
    </row>
    <row r="29" spans="1:30" ht="15.5">
      <c r="A29" s="154">
        <v>43983</v>
      </c>
      <c r="B29" s="18">
        <v>306</v>
      </c>
      <c r="C29" s="18">
        <v>585</v>
      </c>
      <c r="D29" s="18">
        <v>914</v>
      </c>
      <c r="E29" s="18">
        <v>2475</v>
      </c>
      <c r="F29" s="18">
        <v>4039</v>
      </c>
      <c r="G29" s="18">
        <v>6176</v>
      </c>
      <c r="H29" s="18">
        <v>8747</v>
      </c>
      <c r="I29" s="18">
        <v>20402</v>
      </c>
      <c r="J29" s="18">
        <v>23197</v>
      </c>
      <c r="K29" s="18">
        <v>25897</v>
      </c>
      <c r="L29" s="18">
        <v>28518</v>
      </c>
      <c r="M29" s="18">
        <v>32072</v>
      </c>
      <c r="N29" s="18">
        <v>33317</v>
      </c>
      <c r="O29" s="18">
        <v>7550</v>
      </c>
      <c r="P29" s="18">
        <v>0</v>
      </c>
      <c r="Q29" s="18">
        <v>0</v>
      </c>
      <c r="R29" s="18">
        <v>0</v>
      </c>
      <c r="S29" s="18">
        <v>0</v>
      </c>
      <c r="T29" s="18">
        <v>0</v>
      </c>
      <c r="U29" s="18">
        <v>0</v>
      </c>
      <c r="V29" s="18">
        <v>0</v>
      </c>
      <c r="W29" s="18">
        <v>0</v>
      </c>
      <c r="X29" s="18">
        <v>0</v>
      </c>
      <c r="Y29" s="18">
        <v>0</v>
      </c>
      <c r="Z29" s="18">
        <v>0</v>
      </c>
      <c r="AA29" s="18">
        <v>0</v>
      </c>
      <c r="AB29" s="18">
        <v>0</v>
      </c>
      <c r="AC29" s="60">
        <v>194195</v>
      </c>
      <c r="AD29" s="115"/>
    </row>
    <row r="30" spans="1:30" ht="15.5">
      <c r="A30" s="153">
        <v>44075</v>
      </c>
      <c r="B30" s="17">
        <v>299</v>
      </c>
      <c r="C30" s="17">
        <v>603</v>
      </c>
      <c r="D30" s="17">
        <v>946</v>
      </c>
      <c r="E30" s="17">
        <v>2569</v>
      </c>
      <c r="F30" s="17">
        <v>4166</v>
      </c>
      <c r="G30" s="17">
        <v>6243</v>
      </c>
      <c r="H30" s="17">
        <v>8977</v>
      </c>
      <c r="I30" s="17">
        <v>20949</v>
      </c>
      <c r="J30" s="17">
        <v>23680</v>
      </c>
      <c r="K30" s="17">
        <v>26093</v>
      </c>
      <c r="L30" s="17">
        <v>29021</v>
      </c>
      <c r="M30" s="17">
        <v>32255</v>
      </c>
      <c r="N30" s="17">
        <v>33685</v>
      </c>
      <c r="O30" s="17">
        <v>15380</v>
      </c>
      <c r="P30" s="17">
        <v>0</v>
      </c>
      <c r="Q30" s="17">
        <v>0</v>
      </c>
      <c r="R30" s="17">
        <v>0</v>
      </c>
      <c r="S30" s="17">
        <v>0</v>
      </c>
      <c r="T30" s="17">
        <v>0</v>
      </c>
      <c r="U30" s="17">
        <v>0</v>
      </c>
      <c r="V30" s="17">
        <v>0</v>
      </c>
      <c r="W30" s="17">
        <v>0</v>
      </c>
      <c r="X30" s="17">
        <v>0</v>
      </c>
      <c r="Y30" s="17">
        <v>0</v>
      </c>
      <c r="Z30" s="17">
        <v>0</v>
      </c>
      <c r="AA30" s="17">
        <v>0</v>
      </c>
      <c r="AB30" s="17">
        <v>0</v>
      </c>
      <c r="AC30" s="80">
        <v>204866</v>
      </c>
      <c r="AD30" s="115"/>
    </row>
    <row r="31" spans="1:30" ht="15.5">
      <c r="A31" s="154">
        <v>44166</v>
      </c>
      <c r="B31" s="18" t="s">
        <v>285</v>
      </c>
      <c r="C31" s="18">
        <v>572</v>
      </c>
      <c r="D31" s="18">
        <v>943</v>
      </c>
      <c r="E31" s="18">
        <v>2444</v>
      </c>
      <c r="F31" s="18">
        <v>4026</v>
      </c>
      <c r="G31" s="18">
        <v>6060</v>
      </c>
      <c r="H31" s="18">
        <v>8807</v>
      </c>
      <c r="I31" s="18">
        <v>20558</v>
      </c>
      <c r="J31" s="18">
        <v>23828</v>
      </c>
      <c r="K31" s="18">
        <v>26019</v>
      </c>
      <c r="L31" s="18">
        <v>28960</v>
      </c>
      <c r="M31" s="18">
        <v>31622</v>
      </c>
      <c r="N31" s="18">
        <v>33784</v>
      </c>
      <c r="O31" s="18">
        <v>23084</v>
      </c>
      <c r="P31" s="47" t="s">
        <v>282</v>
      </c>
      <c r="Q31" s="18">
        <v>0</v>
      </c>
      <c r="R31" s="18">
        <v>0</v>
      </c>
      <c r="S31" s="18">
        <v>0</v>
      </c>
      <c r="T31" s="18">
        <v>0</v>
      </c>
      <c r="U31" s="18">
        <v>0</v>
      </c>
      <c r="V31" s="18">
        <v>0</v>
      </c>
      <c r="W31" s="18">
        <v>0</v>
      </c>
      <c r="X31" s="18">
        <v>0</v>
      </c>
      <c r="Y31" s="18">
        <v>0</v>
      </c>
      <c r="Z31" s="18">
        <v>0</v>
      </c>
      <c r="AA31" s="18">
        <v>0</v>
      </c>
      <c r="AB31" s="18">
        <v>0</v>
      </c>
      <c r="AC31" s="60">
        <v>210995</v>
      </c>
      <c r="AD31" s="115"/>
    </row>
    <row r="32" spans="1:30" ht="15.5">
      <c r="A32" s="153">
        <v>44256</v>
      </c>
      <c r="B32" s="17">
        <v>292</v>
      </c>
      <c r="C32" s="17">
        <v>495</v>
      </c>
      <c r="D32" s="17">
        <v>905</v>
      </c>
      <c r="E32" s="17">
        <v>2447</v>
      </c>
      <c r="F32" s="17">
        <v>4021</v>
      </c>
      <c r="G32" s="17">
        <v>5942</v>
      </c>
      <c r="H32" s="17">
        <v>8822</v>
      </c>
      <c r="I32" s="17">
        <v>20810</v>
      </c>
      <c r="J32" s="17">
        <v>23917</v>
      </c>
      <c r="K32" s="17">
        <v>26205</v>
      </c>
      <c r="L32" s="17">
        <v>29143</v>
      </c>
      <c r="M32" s="17">
        <v>32273</v>
      </c>
      <c r="N32" s="17">
        <v>33947</v>
      </c>
      <c r="O32" s="17">
        <v>30910</v>
      </c>
      <c r="P32" s="17">
        <v>11</v>
      </c>
      <c r="Q32" s="17">
        <v>0</v>
      </c>
      <c r="R32" s="17">
        <v>0</v>
      </c>
      <c r="S32" s="17">
        <v>0</v>
      </c>
      <c r="T32" s="17">
        <v>0</v>
      </c>
      <c r="U32" s="17">
        <v>0</v>
      </c>
      <c r="V32" s="17">
        <v>0</v>
      </c>
      <c r="W32" s="17">
        <v>0</v>
      </c>
      <c r="X32" s="17">
        <v>0</v>
      </c>
      <c r="Y32" s="17">
        <v>0</v>
      </c>
      <c r="Z32" s="17">
        <v>0</v>
      </c>
      <c r="AA32" s="17">
        <v>0</v>
      </c>
      <c r="AB32" s="17">
        <v>0</v>
      </c>
      <c r="AC32" s="80">
        <v>220140</v>
      </c>
      <c r="AD32" s="115"/>
    </row>
    <row r="33" spans="1:30" ht="15.5">
      <c r="A33" s="102">
        <v>44348</v>
      </c>
      <c r="B33" s="103">
        <v>266</v>
      </c>
      <c r="C33" s="60">
        <v>531</v>
      </c>
      <c r="D33" s="60">
        <v>886</v>
      </c>
      <c r="E33" s="60">
        <v>2470</v>
      </c>
      <c r="F33" s="60">
        <v>3966</v>
      </c>
      <c r="G33" s="60">
        <v>6102</v>
      </c>
      <c r="H33" s="60">
        <v>8796</v>
      </c>
      <c r="I33" s="60">
        <v>20762</v>
      </c>
      <c r="J33" s="60">
        <v>24198</v>
      </c>
      <c r="K33" s="60">
        <v>26362</v>
      </c>
      <c r="L33" s="60">
        <v>28994</v>
      </c>
      <c r="M33" s="60">
        <v>32497</v>
      </c>
      <c r="N33" s="60">
        <v>33413</v>
      </c>
      <c r="O33" s="60">
        <v>31235</v>
      </c>
      <c r="P33" s="60">
        <v>7154</v>
      </c>
      <c r="Q33" s="47" t="s">
        <v>282</v>
      </c>
      <c r="R33" s="47" t="s">
        <v>282</v>
      </c>
      <c r="S33" s="18">
        <v>0</v>
      </c>
      <c r="T33" s="18">
        <v>0</v>
      </c>
      <c r="U33" s="18">
        <v>0</v>
      </c>
      <c r="V33" s="18">
        <v>0</v>
      </c>
      <c r="W33" s="18">
        <v>0</v>
      </c>
      <c r="X33" s="18">
        <v>0</v>
      </c>
      <c r="Y33" s="18">
        <v>0</v>
      </c>
      <c r="Z33" s="18">
        <v>0</v>
      </c>
      <c r="AA33" s="18">
        <v>0</v>
      </c>
      <c r="AB33" s="18">
        <v>0</v>
      </c>
      <c r="AC33" s="60">
        <v>227641</v>
      </c>
      <c r="AD33" s="115"/>
    </row>
    <row r="34" spans="1:30" ht="15.5">
      <c r="A34" s="104">
        <v>44440</v>
      </c>
      <c r="B34" s="105">
        <v>276</v>
      </c>
      <c r="C34" s="17">
        <v>539</v>
      </c>
      <c r="D34" s="17">
        <v>883</v>
      </c>
      <c r="E34" s="17">
        <v>2593</v>
      </c>
      <c r="F34" s="17">
        <v>4021</v>
      </c>
      <c r="G34" s="17">
        <v>6413</v>
      </c>
      <c r="H34" s="17">
        <v>8946</v>
      </c>
      <c r="I34" s="17">
        <v>21173</v>
      </c>
      <c r="J34" s="17">
        <v>24768</v>
      </c>
      <c r="K34" s="17">
        <v>27000</v>
      </c>
      <c r="L34" s="17">
        <v>29268</v>
      </c>
      <c r="M34" s="17">
        <v>32915</v>
      </c>
      <c r="N34" s="17">
        <v>33241</v>
      </c>
      <c r="O34" s="17">
        <v>31554</v>
      </c>
      <c r="P34" s="17">
        <v>14500</v>
      </c>
      <c r="Q34" s="17" t="s">
        <v>285</v>
      </c>
      <c r="R34" s="244" t="s">
        <v>282</v>
      </c>
      <c r="S34" s="17">
        <v>0</v>
      </c>
      <c r="T34" s="17">
        <v>0</v>
      </c>
      <c r="U34" s="17">
        <v>0</v>
      </c>
      <c r="V34" s="17">
        <v>0</v>
      </c>
      <c r="W34" s="17">
        <v>0</v>
      </c>
      <c r="X34" s="17">
        <v>0</v>
      </c>
      <c r="Y34" s="17">
        <v>0</v>
      </c>
      <c r="Z34" s="17">
        <v>0</v>
      </c>
      <c r="AA34" s="17">
        <v>0</v>
      </c>
      <c r="AB34" s="17">
        <v>0</v>
      </c>
      <c r="AC34" s="80">
        <v>238106</v>
      </c>
      <c r="AD34" s="115"/>
    </row>
    <row r="35" spans="1:30" ht="15.5">
      <c r="A35" s="99">
        <v>44531</v>
      </c>
      <c r="B35" s="100">
        <v>275</v>
      </c>
      <c r="C35" s="93">
        <v>529</v>
      </c>
      <c r="D35" s="93">
        <v>868</v>
      </c>
      <c r="E35" s="93">
        <v>2637</v>
      </c>
      <c r="F35" s="93">
        <v>3971</v>
      </c>
      <c r="G35" s="93">
        <v>6185</v>
      </c>
      <c r="H35" s="93">
        <v>8821</v>
      </c>
      <c r="I35" s="93">
        <v>21224</v>
      </c>
      <c r="J35" s="93">
        <v>24697</v>
      </c>
      <c r="K35" s="93">
        <v>27103</v>
      </c>
      <c r="L35" s="93">
        <v>29404</v>
      </c>
      <c r="M35" s="93">
        <v>32902</v>
      </c>
      <c r="N35" s="93">
        <v>33175</v>
      </c>
      <c r="O35" s="93">
        <v>31542</v>
      </c>
      <c r="P35" s="93">
        <v>21716</v>
      </c>
      <c r="Q35" s="93" t="s">
        <v>285</v>
      </c>
      <c r="R35" s="47" t="s">
        <v>282</v>
      </c>
      <c r="S35" s="18">
        <v>0</v>
      </c>
      <c r="T35" s="18">
        <v>0</v>
      </c>
      <c r="U35" s="18">
        <v>0</v>
      </c>
      <c r="V35" s="18">
        <v>0</v>
      </c>
      <c r="W35" s="18">
        <v>0</v>
      </c>
      <c r="X35" s="18">
        <v>0</v>
      </c>
      <c r="Y35" s="18">
        <v>0</v>
      </c>
      <c r="Z35" s="18">
        <v>0</v>
      </c>
      <c r="AA35" s="18">
        <v>0</v>
      </c>
      <c r="AB35" s="30">
        <v>0</v>
      </c>
      <c r="AC35" s="60">
        <v>245071</v>
      </c>
      <c r="AD35" s="115"/>
    </row>
    <row r="36" spans="1:30" s="127" customFormat="1" ht="15.5">
      <c r="A36" s="104">
        <v>44621</v>
      </c>
      <c r="B36" s="105">
        <v>284</v>
      </c>
      <c r="C36" s="17">
        <v>567</v>
      </c>
      <c r="D36" s="17">
        <v>897</v>
      </c>
      <c r="E36" s="17">
        <v>2679</v>
      </c>
      <c r="F36" s="17">
        <v>4106</v>
      </c>
      <c r="G36" s="17">
        <v>6287</v>
      </c>
      <c r="H36" s="17">
        <v>8877</v>
      </c>
      <c r="I36" s="17">
        <v>21437</v>
      </c>
      <c r="J36" s="17">
        <v>24610</v>
      </c>
      <c r="K36" s="17">
        <v>27227</v>
      </c>
      <c r="L36" s="17">
        <v>29532</v>
      </c>
      <c r="M36" s="17">
        <v>32880</v>
      </c>
      <c r="N36" s="17">
        <v>33409</v>
      </c>
      <c r="O36" s="17">
        <v>31255</v>
      </c>
      <c r="P36" s="17">
        <v>28665</v>
      </c>
      <c r="Q36" s="17">
        <v>10</v>
      </c>
      <c r="R36" s="17">
        <v>11</v>
      </c>
      <c r="S36" s="17">
        <v>0</v>
      </c>
      <c r="T36" s="17">
        <v>0</v>
      </c>
      <c r="U36" s="17">
        <v>0</v>
      </c>
      <c r="V36" s="17">
        <v>0</v>
      </c>
      <c r="W36" s="17">
        <v>0</v>
      </c>
      <c r="X36" s="17">
        <v>0</v>
      </c>
      <c r="Y36" s="17">
        <v>0</v>
      </c>
      <c r="Z36" s="17">
        <v>0</v>
      </c>
      <c r="AA36" s="17">
        <v>0</v>
      </c>
      <c r="AB36" s="17">
        <v>0</v>
      </c>
      <c r="AC36" s="80">
        <v>252733</v>
      </c>
      <c r="AD36" s="115"/>
    </row>
    <row r="37" spans="1:30" s="57" customFormat="1" ht="15.5">
      <c r="A37" s="102">
        <v>44713</v>
      </c>
      <c r="B37" s="100">
        <v>257</v>
      </c>
      <c r="C37" s="93">
        <v>567</v>
      </c>
      <c r="D37" s="93">
        <v>921</v>
      </c>
      <c r="E37" s="93">
        <v>2649</v>
      </c>
      <c r="F37" s="93">
        <v>4183</v>
      </c>
      <c r="G37" s="93">
        <v>6291</v>
      </c>
      <c r="H37" s="93">
        <v>9023</v>
      </c>
      <c r="I37" s="93">
        <v>21420</v>
      </c>
      <c r="J37" s="93">
        <v>24586</v>
      </c>
      <c r="K37" s="93">
        <v>27553</v>
      </c>
      <c r="L37" s="93">
        <v>29887</v>
      </c>
      <c r="M37" s="93">
        <v>33014</v>
      </c>
      <c r="N37" s="93">
        <v>33695</v>
      </c>
      <c r="O37" s="93">
        <v>30805</v>
      </c>
      <c r="P37" s="93">
        <v>28899</v>
      </c>
      <c r="Q37" s="93">
        <v>6413</v>
      </c>
      <c r="R37" s="18">
        <v>10</v>
      </c>
      <c r="S37" s="18">
        <v>0</v>
      </c>
      <c r="T37" s="18">
        <v>0</v>
      </c>
      <c r="U37" s="18">
        <v>0</v>
      </c>
      <c r="V37" s="18">
        <v>0</v>
      </c>
      <c r="W37" s="18">
        <v>0</v>
      </c>
      <c r="X37" s="18">
        <v>0</v>
      </c>
      <c r="Y37" s="18">
        <v>0</v>
      </c>
      <c r="Z37" s="18">
        <v>0</v>
      </c>
      <c r="AA37" s="18">
        <v>0</v>
      </c>
      <c r="AB37" s="30">
        <v>0</v>
      </c>
      <c r="AC37" s="60">
        <v>260173</v>
      </c>
      <c r="AD37" s="115"/>
    </row>
    <row r="38" spans="1:30" ht="15.5">
      <c r="A38" s="92">
        <v>44805</v>
      </c>
      <c r="B38" s="97">
        <v>261</v>
      </c>
      <c r="C38" s="80">
        <v>578</v>
      </c>
      <c r="D38" s="80">
        <v>906</v>
      </c>
      <c r="E38" s="80">
        <v>2707</v>
      </c>
      <c r="F38" s="80">
        <v>4222</v>
      </c>
      <c r="G38" s="80">
        <v>6385</v>
      </c>
      <c r="H38" s="80">
        <v>9285</v>
      </c>
      <c r="I38" s="80">
        <v>20336</v>
      </c>
      <c r="J38" s="80">
        <v>24878</v>
      </c>
      <c r="K38" s="80">
        <v>28051</v>
      </c>
      <c r="L38" s="80">
        <v>30574</v>
      </c>
      <c r="M38" s="80">
        <v>33127</v>
      </c>
      <c r="N38" s="80">
        <v>34011</v>
      </c>
      <c r="O38" s="80">
        <v>30669</v>
      </c>
      <c r="P38" s="80">
        <v>29193</v>
      </c>
      <c r="Q38" s="80">
        <v>13099</v>
      </c>
      <c r="R38" s="17">
        <v>13</v>
      </c>
      <c r="S38" s="17">
        <v>0</v>
      </c>
      <c r="T38" s="17">
        <v>0</v>
      </c>
      <c r="U38" s="17">
        <v>0</v>
      </c>
      <c r="V38" s="17">
        <v>0</v>
      </c>
      <c r="W38" s="17">
        <v>0</v>
      </c>
      <c r="X38" s="17">
        <v>0</v>
      </c>
      <c r="Y38" s="17">
        <v>0</v>
      </c>
      <c r="Z38" s="17">
        <v>0</v>
      </c>
      <c r="AA38" s="17">
        <v>0</v>
      </c>
      <c r="AB38" s="28">
        <v>0</v>
      </c>
      <c r="AC38" s="80">
        <v>268295</v>
      </c>
      <c r="AD38" s="115"/>
    </row>
    <row r="39" spans="1:30" s="57" customFormat="1" ht="15.5">
      <c r="A39" s="99">
        <v>44896</v>
      </c>
      <c r="B39" s="100">
        <v>275</v>
      </c>
      <c r="C39" s="93">
        <v>546</v>
      </c>
      <c r="D39" s="93">
        <v>899</v>
      </c>
      <c r="E39" s="93">
        <v>2556</v>
      </c>
      <c r="F39" s="93">
        <v>4200</v>
      </c>
      <c r="G39" s="93">
        <v>6143</v>
      </c>
      <c r="H39" s="93">
        <v>8874</v>
      </c>
      <c r="I39" s="93">
        <v>18111</v>
      </c>
      <c r="J39" s="93">
        <v>24444</v>
      </c>
      <c r="K39" s="93">
        <v>27572</v>
      </c>
      <c r="L39" s="93">
        <v>30338</v>
      </c>
      <c r="M39" s="93">
        <v>33165</v>
      </c>
      <c r="N39" s="93">
        <v>33999</v>
      </c>
      <c r="O39" s="93">
        <v>30398</v>
      </c>
      <c r="P39" s="93">
        <v>29017</v>
      </c>
      <c r="Q39" s="93">
        <v>19524</v>
      </c>
      <c r="R39" s="18">
        <v>16</v>
      </c>
      <c r="S39" s="18">
        <v>0</v>
      </c>
      <c r="T39" s="18">
        <v>0</v>
      </c>
      <c r="U39" s="18">
        <v>0</v>
      </c>
      <c r="V39" s="18">
        <v>0</v>
      </c>
      <c r="W39" s="18">
        <v>0</v>
      </c>
      <c r="X39" s="18">
        <v>0</v>
      </c>
      <c r="Y39" s="18">
        <v>0</v>
      </c>
      <c r="Z39" s="18">
        <v>0</v>
      </c>
      <c r="AA39" s="18">
        <v>0</v>
      </c>
      <c r="AB39" s="30">
        <v>0</v>
      </c>
      <c r="AC39" s="60">
        <v>270077</v>
      </c>
      <c r="AD39" s="115"/>
    </row>
    <row r="40" spans="1:30" s="127" customFormat="1" ht="15.5">
      <c r="A40" s="92">
        <v>44986</v>
      </c>
      <c r="B40" s="97">
        <v>323</v>
      </c>
      <c r="C40" s="80">
        <v>570</v>
      </c>
      <c r="D40" s="80">
        <v>950</v>
      </c>
      <c r="E40" s="80">
        <v>2661</v>
      </c>
      <c r="F40" s="80">
        <v>4283</v>
      </c>
      <c r="G40" s="80">
        <v>6230</v>
      </c>
      <c r="H40" s="80">
        <v>8946</v>
      </c>
      <c r="I40" s="80">
        <v>16157</v>
      </c>
      <c r="J40" s="80">
        <v>24292</v>
      </c>
      <c r="K40" s="80">
        <v>27361</v>
      </c>
      <c r="L40" s="80">
        <v>30337</v>
      </c>
      <c r="M40" s="80">
        <v>33368</v>
      </c>
      <c r="N40" s="80">
        <v>33922</v>
      </c>
      <c r="O40" s="80">
        <v>30706</v>
      </c>
      <c r="P40" s="80">
        <v>28933</v>
      </c>
      <c r="Q40" s="80">
        <v>25869</v>
      </c>
      <c r="R40" s="17">
        <v>13</v>
      </c>
      <c r="S40" s="17">
        <v>0</v>
      </c>
      <c r="T40" s="17">
        <v>0</v>
      </c>
      <c r="U40" s="17">
        <v>0</v>
      </c>
      <c r="V40" s="17">
        <v>0</v>
      </c>
      <c r="W40" s="17">
        <v>0</v>
      </c>
      <c r="X40" s="17">
        <v>0</v>
      </c>
      <c r="Y40" s="17">
        <v>0</v>
      </c>
      <c r="Z40" s="17">
        <v>0</v>
      </c>
      <c r="AA40" s="17">
        <v>0</v>
      </c>
      <c r="AB40" s="28">
        <v>0</v>
      </c>
      <c r="AC40" s="80">
        <v>274921</v>
      </c>
      <c r="AD40" s="115"/>
    </row>
    <row r="41" spans="1:30" s="127" customFormat="1" ht="15.5">
      <c r="A41" s="99">
        <v>45080</v>
      </c>
      <c r="B41" s="100" t="s">
        <v>285</v>
      </c>
      <c r="C41" s="93">
        <v>587</v>
      </c>
      <c r="D41" s="93">
        <v>998</v>
      </c>
      <c r="E41" s="93">
        <v>2801</v>
      </c>
      <c r="F41" s="93">
        <v>4570</v>
      </c>
      <c r="G41" s="93">
        <v>6647</v>
      </c>
      <c r="H41" s="93">
        <v>9336</v>
      </c>
      <c r="I41" s="93">
        <v>15016</v>
      </c>
      <c r="J41" s="93">
        <v>24393</v>
      </c>
      <c r="K41" s="93">
        <v>27821</v>
      </c>
      <c r="L41" s="93">
        <v>31252</v>
      </c>
      <c r="M41" s="93">
        <v>34580</v>
      </c>
      <c r="N41" s="93">
        <v>34273</v>
      </c>
      <c r="O41" s="93">
        <v>30932</v>
      </c>
      <c r="P41" s="93">
        <v>28589</v>
      </c>
      <c r="Q41" s="93">
        <v>26853</v>
      </c>
      <c r="R41" s="18">
        <v>6224</v>
      </c>
      <c r="S41" s="47" t="s">
        <v>282</v>
      </c>
      <c r="T41" s="18">
        <v>0</v>
      </c>
      <c r="U41" s="18">
        <v>0</v>
      </c>
      <c r="V41" s="18">
        <v>0</v>
      </c>
      <c r="W41" s="18">
        <v>0</v>
      </c>
      <c r="X41" s="18">
        <v>0</v>
      </c>
      <c r="Y41" s="18">
        <v>0</v>
      </c>
      <c r="Z41" s="18">
        <v>0</v>
      </c>
      <c r="AA41" s="18">
        <v>0</v>
      </c>
      <c r="AB41" s="30">
        <v>0</v>
      </c>
      <c r="AC41" s="60">
        <v>285184</v>
      </c>
      <c r="AD41" s="115"/>
    </row>
    <row r="42" spans="1:30" s="127" customFormat="1" ht="15.5">
      <c r="A42" s="92">
        <v>45174</v>
      </c>
      <c r="B42" s="97" t="s">
        <v>285</v>
      </c>
      <c r="C42" s="80">
        <v>651</v>
      </c>
      <c r="D42" s="80">
        <v>1039</v>
      </c>
      <c r="E42" s="80">
        <v>2945</v>
      </c>
      <c r="F42" s="80">
        <v>4722</v>
      </c>
      <c r="G42" s="80">
        <v>6943</v>
      </c>
      <c r="H42" s="80">
        <v>9609</v>
      </c>
      <c r="I42" s="80">
        <v>15002</v>
      </c>
      <c r="J42" s="80">
        <v>23781</v>
      </c>
      <c r="K42" s="80">
        <v>28379</v>
      </c>
      <c r="L42" s="80">
        <v>32357</v>
      </c>
      <c r="M42" s="80">
        <v>35626</v>
      </c>
      <c r="N42" s="80">
        <v>34655</v>
      </c>
      <c r="O42" s="80">
        <v>31234</v>
      </c>
      <c r="P42" s="80">
        <v>28377</v>
      </c>
      <c r="Q42" s="80">
        <v>27234</v>
      </c>
      <c r="R42" s="80">
        <v>12639</v>
      </c>
      <c r="S42" s="244" t="s">
        <v>282</v>
      </c>
      <c r="T42" s="17">
        <v>0</v>
      </c>
      <c r="U42" s="17">
        <v>0</v>
      </c>
      <c r="V42" s="17">
        <v>0</v>
      </c>
      <c r="W42" s="17">
        <v>0</v>
      </c>
      <c r="X42" s="17">
        <v>0</v>
      </c>
      <c r="Y42" s="17">
        <v>0</v>
      </c>
      <c r="Z42" s="17">
        <v>0</v>
      </c>
      <c r="AA42" s="17">
        <v>0</v>
      </c>
      <c r="AB42" s="28">
        <v>0</v>
      </c>
      <c r="AC42" s="80">
        <v>295467</v>
      </c>
      <c r="AD42" s="115"/>
    </row>
    <row r="43" spans="1:30" s="127" customFormat="1" ht="15.5">
      <c r="A43" s="99">
        <v>45268</v>
      </c>
      <c r="B43" s="100" t="s">
        <v>285</v>
      </c>
      <c r="C43" s="93">
        <v>650</v>
      </c>
      <c r="D43" s="93">
        <v>977</v>
      </c>
      <c r="E43" s="93">
        <v>2911</v>
      </c>
      <c r="F43" s="93">
        <v>4523</v>
      </c>
      <c r="G43" s="93">
        <v>6940</v>
      </c>
      <c r="H43" s="93">
        <v>9501</v>
      </c>
      <c r="I43" s="93">
        <v>14572</v>
      </c>
      <c r="J43" s="93">
        <v>22250</v>
      </c>
      <c r="K43" s="93">
        <v>28425</v>
      </c>
      <c r="L43" s="93">
        <v>32231</v>
      </c>
      <c r="M43" s="93">
        <v>35751</v>
      </c>
      <c r="N43" s="93">
        <v>35508</v>
      </c>
      <c r="O43" s="93">
        <v>31358</v>
      </c>
      <c r="P43" s="93">
        <v>28305</v>
      </c>
      <c r="Q43" s="93">
        <v>27316</v>
      </c>
      <c r="R43" s="18">
        <v>18994</v>
      </c>
      <c r="S43" s="47" t="s">
        <v>282</v>
      </c>
      <c r="T43" s="18">
        <v>0</v>
      </c>
      <c r="U43" s="18">
        <v>0</v>
      </c>
      <c r="V43" s="18">
        <v>0</v>
      </c>
      <c r="W43" s="18">
        <v>0</v>
      </c>
      <c r="X43" s="18">
        <v>0</v>
      </c>
      <c r="Y43" s="18">
        <v>0</v>
      </c>
      <c r="Z43" s="18">
        <v>0</v>
      </c>
      <c r="AA43" s="18">
        <v>0</v>
      </c>
      <c r="AB43" s="30">
        <v>0</v>
      </c>
      <c r="AC43" s="60">
        <v>300514</v>
      </c>
      <c r="AD43" s="115"/>
    </row>
    <row r="44" spans="1:30" s="127" customFormat="1">
      <c r="AC44" s="82"/>
    </row>
    <row r="45" spans="1:30" ht="18">
      <c r="A45" s="19"/>
      <c r="B45" s="19" t="s">
        <v>118</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row>
    <row r="46" spans="1:30" ht="15.5">
      <c r="A46" s="167" t="s">
        <v>61</v>
      </c>
      <c r="B46" s="162" t="s">
        <v>255</v>
      </c>
      <c r="C46" s="168" t="s">
        <v>256</v>
      </c>
      <c r="D46" s="168" t="s">
        <v>257</v>
      </c>
      <c r="E46" s="169" t="s">
        <v>258</v>
      </c>
      <c r="F46" s="169" t="s">
        <v>259</v>
      </c>
      <c r="G46" s="169" t="s">
        <v>260</v>
      </c>
      <c r="H46" s="169" t="s">
        <v>261</v>
      </c>
      <c r="I46" s="169" t="s">
        <v>262</v>
      </c>
      <c r="J46" s="169" t="s">
        <v>263</v>
      </c>
      <c r="K46" s="169" t="s">
        <v>264</v>
      </c>
      <c r="L46" s="169" t="s">
        <v>265</v>
      </c>
      <c r="M46" s="169" t="s">
        <v>266</v>
      </c>
      <c r="N46" s="169" t="s">
        <v>267</v>
      </c>
      <c r="O46" s="169" t="s">
        <v>268</v>
      </c>
      <c r="P46" s="169" t="s">
        <v>269</v>
      </c>
      <c r="Q46" s="169" t="s">
        <v>270</v>
      </c>
      <c r="R46" s="169" t="s">
        <v>271</v>
      </c>
      <c r="S46" s="169" t="s">
        <v>272</v>
      </c>
      <c r="T46" s="169" t="s">
        <v>273</v>
      </c>
      <c r="U46" s="169" t="s">
        <v>274</v>
      </c>
      <c r="V46" s="169" t="s">
        <v>275</v>
      </c>
      <c r="W46" s="169" t="s">
        <v>276</v>
      </c>
      <c r="X46" s="169" t="s">
        <v>277</v>
      </c>
      <c r="Y46" s="169" t="s">
        <v>278</v>
      </c>
      <c r="Z46" s="169" t="s">
        <v>279</v>
      </c>
      <c r="AA46" s="169" t="s">
        <v>280</v>
      </c>
      <c r="AB46" s="169" t="s">
        <v>281</v>
      </c>
      <c r="AC46" s="165" t="s">
        <v>3</v>
      </c>
      <c r="AD46" s="169" t="s">
        <v>286</v>
      </c>
    </row>
    <row r="47" spans="1:30" ht="15.5">
      <c r="A47" s="154">
        <v>43617</v>
      </c>
      <c r="B47" s="18">
        <v>321</v>
      </c>
      <c r="C47" s="18">
        <v>628</v>
      </c>
      <c r="D47" s="18">
        <v>1291</v>
      </c>
      <c r="E47" s="18">
        <v>3188</v>
      </c>
      <c r="F47" s="18">
        <v>5173</v>
      </c>
      <c r="G47" s="18">
        <v>7916</v>
      </c>
      <c r="H47" s="18">
        <v>11500</v>
      </c>
      <c r="I47" s="18">
        <v>23909</v>
      </c>
      <c r="J47" s="18">
        <v>27254</v>
      </c>
      <c r="K47" s="18">
        <v>30847</v>
      </c>
      <c r="L47" s="18">
        <v>35611</v>
      </c>
      <c r="M47" s="18">
        <v>40067</v>
      </c>
      <c r="N47" s="18">
        <v>9834</v>
      </c>
      <c r="O47" s="18">
        <v>0</v>
      </c>
      <c r="P47" s="18">
        <v>0</v>
      </c>
      <c r="Q47" s="18">
        <v>0</v>
      </c>
      <c r="R47" s="18">
        <v>0</v>
      </c>
      <c r="S47" s="18">
        <v>0</v>
      </c>
      <c r="T47" s="18">
        <v>0</v>
      </c>
      <c r="U47" s="18">
        <v>0</v>
      </c>
      <c r="V47" s="18">
        <v>0</v>
      </c>
      <c r="W47" s="18">
        <v>0</v>
      </c>
      <c r="X47" s="18">
        <v>0</v>
      </c>
      <c r="Y47" s="18">
        <v>0</v>
      </c>
      <c r="Z47" s="18">
        <v>0</v>
      </c>
      <c r="AA47" s="18">
        <v>0</v>
      </c>
      <c r="AB47" s="18">
        <v>0</v>
      </c>
      <c r="AC47" s="166">
        <v>197539</v>
      </c>
      <c r="AD47" s="115"/>
    </row>
    <row r="48" spans="1:30" ht="15.5">
      <c r="A48" s="153">
        <v>43709</v>
      </c>
      <c r="B48" s="17" t="s">
        <v>285</v>
      </c>
      <c r="C48" s="17">
        <v>643</v>
      </c>
      <c r="D48" s="17">
        <v>1249</v>
      </c>
      <c r="E48" s="17">
        <v>3186</v>
      </c>
      <c r="F48" s="17">
        <v>5253</v>
      </c>
      <c r="G48" s="17">
        <v>7972</v>
      </c>
      <c r="H48" s="17">
        <v>11595</v>
      </c>
      <c r="I48" s="17">
        <v>24009</v>
      </c>
      <c r="J48" s="17">
        <v>27401</v>
      </c>
      <c r="K48" s="17">
        <v>31098</v>
      </c>
      <c r="L48" s="17">
        <v>35292</v>
      </c>
      <c r="M48" s="17">
        <v>40077</v>
      </c>
      <c r="N48" s="17">
        <v>20458</v>
      </c>
      <c r="O48" s="244" t="s">
        <v>282</v>
      </c>
      <c r="P48" s="17">
        <v>0</v>
      </c>
      <c r="Q48" s="17">
        <v>0</v>
      </c>
      <c r="R48" s="17">
        <v>0</v>
      </c>
      <c r="S48" s="17">
        <v>0</v>
      </c>
      <c r="T48" s="17">
        <v>0</v>
      </c>
      <c r="U48" s="17">
        <v>0</v>
      </c>
      <c r="V48" s="17">
        <v>0</v>
      </c>
      <c r="W48" s="17">
        <v>0</v>
      </c>
      <c r="X48" s="17">
        <v>0</v>
      </c>
      <c r="Y48" s="17">
        <v>0</v>
      </c>
      <c r="Z48" s="17">
        <v>0</v>
      </c>
      <c r="AA48" s="17">
        <v>0</v>
      </c>
      <c r="AB48" s="17">
        <v>0</v>
      </c>
      <c r="AC48" s="80">
        <v>208554</v>
      </c>
      <c r="AD48" s="115"/>
    </row>
    <row r="49" spans="1:30" ht="15.5">
      <c r="A49" s="154">
        <v>43800</v>
      </c>
      <c r="B49" s="18" t="s">
        <v>285</v>
      </c>
      <c r="C49" s="18">
        <v>609</v>
      </c>
      <c r="D49" s="18">
        <v>1182</v>
      </c>
      <c r="E49" s="18">
        <v>3056</v>
      </c>
      <c r="F49" s="18">
        <v>4954</v>
      </c>
      <c r="G49" s="18">
        <v>7784</v>
      </c>
      <c r="H49" s="18">
        <v>11025</v>
      </c>
      <c r="I49" s="18">
        <v>23953</v>
      </c>
      <c r="J49" s="18">
        <v>27007</v>
      </c>
      <c r="K49" s="18">
        <v>30904</v>
      </c>
      <c r="L49" s="18">
        <v>34155</v>
      </c>
      <c r="M49" s="18">
        <v>39651</v>
      </c>
      <c r="N49" s="18">
        <v>30385</v>
      </c>
      <c r="O49" s="47" t="s">
        <v>282</v>
      </c>
      <c r="P49" s="18">
        <v>0</v>
      </c>
      <c r="Q49" s="18">
        <v>0</v>
      </c>
      <c r="R49" s="18">
        <v>0</v>
      </c>
      <c r="S49" s="18">
        <v>0</v>
      </c>
      <c r="T49" s="18">
        <v>0</v>
      </c>
      <c r="U49" s="18">
        <v>0</v>
      </c>
      <c r="V49" s="18">
        <v>0</v>
      </c>
      <c r="W49" s="18">
        <v>0</v>
      </c>
      <c r="X49" s="18">
        <v>0</v>
      </c>
      <c r="Y49" s="18">
        <v>0</v>
      </c>
      <c r="Z49" s="18">
        <v>0</v>
      </c>
      <c r="AA49" s="18">
        <v>0</v>
      </c>
      <c r="AB49" s="18">
        <v>0</v>
      </c>
      <c r="AC49" s="60">
        <v>214971</v>
      </c>
      <c r="AD49" s="115"/>
    </row>
    <row r="50" spans="1:30" ht="15.5">
      <c r="A50" s="153">
        <v>43891</v>
      </c>
      <c r="B50" s="17" t="s">
        <v>285</v>
      </c>
      <c r="C50" s="17">
        <v>634</v>
      </c>
      <c r="D50" s="17">
        <v>1124</v>
      </c>
      <c r="E50" s="17">
        <v>3058</v>
      </c>
      <c r="F50" s="17">
        <v>5099</v>
      </c>
      <c r="G50" s="17">
        <v>7754</v>
      </c>
      <c r="H50" s="17">
        <v>11086</v>
      </c>
      <c r="I50" s="17">
        <v>23970</v>
      </c>
      <c r="J50" s="17">
        <v>26968</v>
      </c>
      <c r="K50" s="17">
        <v>30357</v>
      </c>
      <c r="L50" s="17">
        <v>33788</v>
      </c>
      <c r="M50" s="17">
        <v>39220</v>
      </c>
      <c r="N50" s="17">
        <v>38403</v>
      </c>
      <c r="O50" s="244" t="s">
        <v>282</v>
      </c>
      <c r="P50" s="17">
        <v>0</v>
      </c>
      <c r="Q50" s="17">
        <v>0</v>
      </c>
      <c r="R50" s="17">
        <v>0</v>
      </c>
      <c r="S50" s="17">
        <v>0</v>
      </c>
      <c r="T50" s="17">
        <v>0</v>
      </c>
      <c r="U50" s="17">
        <v>0</v>
      </c>
      <c r="V50" s="17">
        <v>0</v>
      </c>
      <c r="W50" s="17">
        <v>0</v>
      </c>
      <c r="X50" s="17">
        <v>0</v>
      </c>
      <c r="Y50" s="17">
        <v>0</v>
      </c>
      <c r="Z50" s="17">
        <v>0</v>
      </c>
      <c r="AA50" s="17">
        <v>0</v>
      </c>
      <c r="AB50" s="17">
        <v>0</v>
      </c>
      <c r="AC50" s="80">
        <v>221792</v>
      </c>
      <c r="AD50" s="115"/>
    </row>
    <row r="51" spans="1:30" ht="15.5">
      <c r="A51" s="154">
        <v>43983</v>
      </c>
      <c r="B51" s="18">
        <v>347</v>
      </c>
      <c r="C51" s="18">
        <v>645</v>
      </c>
      <c r="D51" s="18">
        <v>1142</v>
      </c>
      <c r="E51" s="18">
        <v>3095</v>
      </c>
      <c r="F51" s="18">
        <v>5316</v>
      </c>
      <c r="G51" s="18">
        <v>7895</v>
      </c>
      <c r="H51" s="18">
        <v>11191</v>
      </c>
      <c r="I51" s="18">
        <v>24113</v>
      </c>
      <c r="J51" s="18">
        <v>27399</v>
      </c>
      <c r="K51" s="18">
        <v>30593</v>
      </c>
      <c r="L51" s="18">
        <v>34061</v>
      </c>
      <c r="M51" s="18">
        <v>39019</v>
      </c>
      <c r="N51" s="18">
        <v>40135</v>
      </c>
      <c r="O51" s="18">
        <v>8904</v>
      </c>
      <c r="P51" s="18">
        <v>0</v>
      </c>
      <c r="Q51" s="18">
        <v>0</v>
      </c>
      <c r="R51" s="18">
        <v>0</v>
      </c>
      <c r="S51" s="18">
        <v>0</v>
      </c>
      <c r="T51" s="18">
        <v>0</v>
      </c>
      <c r="U51" s="18">
        <v>0</v>
      </c>
      <c r="V51" s="18">
        <v>0</v>
      </c>
      <c r="W51" s="18">
        <v>0</v>
      </c>
      <c r="X51" s="18">
        <v>0</v>
      </c>
      <c r="Y51" s="18">
        <v>0</v>
      </c>
      <c r="Z51" s="18">
        <v>0</v>
      </c>
      <c r="AA51" s="18">
        <v>0</v>
      </c>
      <c r="AB51" s="18">
        <v>0</v>
      </c>
      <c r="AC51" s="60">
        <v>233855</v>
      </c>
      <c r="AD51" s="115"/>
    </row>
    <row r="52" spans="1:30" ht="15.5">
      <c r="A52" s="153">
        <v>44075</v>
      </c>
      <c r="B52" s="17">
        <v>376</v>
      </c>
      <c r="C52" s="17">
        <v>720</v>
      </c>
      <c r="D52" s="17">
        <v>1279</v>
      </c>
      <c r="E52" s="17">
        <v>3211</v>
      </c>
      <c r="F52" s="17">
        <v>5470</v>
      </c>
      <c r="G52" s="17">
        <v>8105</v>
      </c>
      <c r="H52" s="17">
        <v>11494</v>
      </c>
      <c r="I52" s="17">
        <v>24943</v>
      </c>
      <c r="J52" s="17">
        <v>28105</v>
      </c>
      <c r="K52" s="17">
        <v>31125</v>
      </c>
      <c r="L52" s="17">
        <v>34774</v>
      </c>
      <c r="M52" s="17">
        <v>39154</v>
      </c>
      <c r="N52" s="17">
        <v>40363</v>
      </c>
      <c r="O52" s="17">
        <v>18625</v>
      </c>
      <c r="P52" s="17">
        <v>0</v>
      </c>
      <c r="Q52" s="17">
        <v>0</v>
      </c>
      <c r="R52" s="17">
        <v>0</v>
      </c>
      <c r="S52" s="17">
        <v>0</v>
      </c>
      <c r="T52" s="17">
        <v>0</v>
      </c>
      <c r="U52" s="17">
        <v>0</v>
      </c>
      <c r="V52" s="17">
        <v>0</v>
      </c>
      <c r="W52" s="17">
        <v>0</v>
      </c>
      <c r="X52" s="17">
        <v>0</v>
      </c>
      <c r="Y52" s="17">
        <v>0</v>
      </c>
      <c r="Z52" s="17">
        <v>0</v>
      </c>
      <c r="AA52" s="17">
        <v>0</v>
      </c>
      <c r="AB52" s="17">
        <v>0</v>
      </c>
      <c r="AC52" s="80">
        <v>247744</v>
      </c>
      <c r="AD52" s="115"/>
    </row>
    <row r="53" spans="1:30" ht="15.5">
      <c r="A53" s="154">
        <v>44166</v>
      </c>
      <c r="B53" s="18" t="s">
        <v>285</v>
      </c>
      <c r="C53" s="18">
        <v>724</v>
      </c>
      <c r="D53" s="18">
        <v>1236</v>
      </c>
      <c r="E53" s="18">
        <v>3076</v>
      </c>
      <c r="F53" s="18">
        <v>5321</v>
      </c>
      <c r="G53" s="18">
        <v>7915</v>
      </c>
      <c r="H53" s="18">
        <v>11347</v>
      </c>
      <c r="I53" s="18">
        <v>24341</v>
      </c>
      <c r="J53" s="18">
        <v>28262</v>
      </c>
      <c r="K53" s="18">
        <v>30857</v>
      </c>
      <c r="L53" s="18">
        <v>35004</v>
      </c>
      <c r="M53" s="18">
        <v>38136</v>
      </c>
      <c r="N53" s="18">
        <v>40796</v>
      </c>
      <c r="O53" s="18">
        <v>27932</v>
      </c>
      <c r="P53" s="47" t="s">
        <v>282</v>
      </c>
      <c r="Q53" s="18">
        <v>0</v>
      </c>
      <c r="R53" s="18">
        <v>0</v>
      </c>
      <c r="S53" s="18">
        <v>0</v>
      </c>
      <c r="T53" s="18">
        <v>0</v>
      </c>
      <c r="U53" s="18">
        <v>0</v>
      </c>
      <c r="V53" s="18">
        <v>0</v>
      </c>
      <c r="W53" s="18">
        <v>0</v>
      </c>
      <c r="X53" s="18">
        <v>0</v>
      </c>
      <c r="Y53" s="18">
        <v>0</v>
      </c>
      <c r="Z53" s="18">
        <v>0</v>
      </c>
      <c r="AA53" s="18">
        <v>0</v>
      </c>
      <c r="AB53" s="18">
        <v>0</v>
      </c>
      <c r="AC53" s="60">
        <v>255297</v>
      </c>
      <c r="AD53" s="115"/>
    </row>
    <row r="54" spans="1:30" ht="15.5">
      <c r="A54" s="153">
        <v>44256</v>
      </c>
      <c r="B54" s="17" t="s">
        <v>285</v>
      </c>
      <c r="C54" s="17">
        <v>691</v>
      </c>
      <c r="D54" s="17">
        <v>1232</v>
      </c>
      <c r="E54" s="17">
        <v>3115</v>
      </c>
      <c r="F54" s="17">
        <v>5323</v>
      </c>
      <c r="G54" s="17">
        <v>7911</v>
      </c>
      <c r="H54" s="17">
        <v>11333</v>
      </c>
      <c r="I54" s="17">
        <v>25036</v>
      </c>
      <c r="J54" s="17">
        <v>28596</v>
      </c>
      <c r="K54" s="17">
        <v>31124</v>
      </c>
      <c r="L54" s="17">
        <v>35008</v>
      </c>
      <c r="M54" s="17">
        <v>38837</v>
      </c>
      <c r="N54" s="17">
        <v>41078</v>
      </c>
      <c r="O54" s="17">
        <v>37190</v>
      </c>
      <c r="P54" s="244" t="s">
        <v>282</v>
      </c>
      <c r="Q54" s="17">
        <v>0</v>
      </c>
      <c r="R54" s="17">
        <v>0</v>
      </c>
      <c r="S54" s="17">
        <v>0</v>
      </c>
      <c r="T54" s="17">
        <v>0</v>
      </c>
      <c r="U54" s="17">
        <v>0</v>
      </c>
      <c r="V54" s="17">
        <v>0</v>
      </c>
      <c r="W54" s="17">
        <v>0</v>
      </c>
      <c r="X54" s="17">
        <v>0</v>
      </c>
      <c r="Y54" s="17">
        <v>0</v>
      </c>
      <c r="Z54" s="17">
        <v>0</v>
      </c>
      <c r="AA54" s="17">
        <v>0</v>
      </c>
      <c r="AB54" s="17">
        <v>0</v>
      </c>
      <c r="AC54" s="80">
        <v>266806</v>
      </c>
      <c r="AD54" s="115"/>
    </row>
    <row r="55" spans="1:30" ht="15.5">
      <c r="A55" s="102">
        <v>44348</v>
      </c>
      <c r="B55" s="103" t="s">
        <v>285</v>
      </c>
      <c r="C55" s="60">
        <v>733</v>
      </c>
      <c r="D55" s="60">
        <v>1195</v>
      </c>
      <c r="E55" s="60">
        <v>3124</v>
      </c>
      <c r="F55" s="60">
        <v>5316</v>
      </c>
      <c r="G55" s="60">
        <v>7982</v>
      </c>
      <c r="H55" s="60">
        <v>11361</v>
      </c>
      <c r="I55" s="60">
        <v>24878</v>
      </c>
      <c r="J55" s="60">
        <v>28577</v>
      </c>
      <c r="K55" s="60">
        <v>31530</v>
      </c>
      <c r="L55" s="60">
        <v>35016</v>
      </c>
      <c r="M55" s="60">
        <v>39042</v>
      </c>
      <c r="N55" s="60">
        <v>40595</v>
      </c>
      <c r="O55" s="60">
        <v>37688</v>
      </c>
      <c r="P55" s="60">
        <v>8402</v>
      </c>
      <c r="Q55" s="47" t="s">
        <v>282</v>
      </c>
      <c r="R55" s="60"/>
      <c r="S55" s="18">
        <v>0</v>
      </c>
      <c r="T55" s="18">
        <v>0</v>
      </c>
      <c r="U55" s="18">
        <v>0</v>
      </c>
      <c r="V55" s="18">
        <v>0</v>
      </c>
      <c r="W55" s="18">
        <v>0</v>
      </c>
      <c r="X55" s="18">
        <v>0</v>
      </c>
      <c r="Y55" s="18">
        <v>0</v>
      </c>
      <c r="Z55" s="18">
        <v>0</v>
      </c>
      <c r="AA55" s="18">
        <v>0</v>
      </c>
      <c r="AB55" s="18">
        <v>0</v>
      </c>
      <c r="AC55" s="60">
        <v>275798</v>
      </c>
      <c r="AD55" s="115"/>
    </row>
    <row r="56" spans="1:30" ht="15.5">
      <c r="A56" s="104">
        <v>44440</v>
      </c>
      <c r="B56" s="105">
        <v>321</v>
      </c>
      <c r="C56" s="17">
        <v>740</v>
      </c>
      <c r="D56" s="17">
        <v>1279</v>
      </c>
      <c r="E56" s="17">
        <v>3275</v>
      </c>
      <c r="F56" s="17">
        <v>5382</v>
      </c>
      <c r="G56" s="17">
        <v>8406</v>
      </c>
      <c r="H56" s="17">
        <v>11546</v>
      </c>
      <c r="I56" s="17">
        <v>25310</v>
      </c>
      <c r="J56" s="17">
        <v>29446</v>
      </c>
      <c r="K56" s="17">
        <v>32153</v>
      </c>
      <c r="L56" s="17">
        <v>35350</v>
      </c>
      <c r="M56" s="17">
        <v>39825</v>
      </c>
      <c r="N56" s="17">
        <v>40037</v>
      </c>
      <c r="O56" s="17">
        <v>37808</v>
      </c>
      <c r="P56" s="17">
        <v>17587</v>
      </c>
      <c r="Q56" s="244" t="s">
        <v>282</v>
      </c>
      <c r="R56" s="244" t="s">
        <v>282</v>
      </c>
      <c r="S56" s="17">
        <v>0</v>
      </c>
      <c r="T56" s="17">
        <v>0</v>
      </c>
      <c r="U56" s="17">
        <v>0</v>
      </c>
      <c r="V56" s="17">
        <v>0</v>
      </c>
      <c r="W56" s="17">
        <v>0</v>
      </c>
      <c r="X56" s="17">
        <v>0</v>
      </c>
      <c r="Y56" s="17">
        <v>0</v>
      </c>
      <c r="Z56" s="17">
        <v>0</v>
      </c>
      <c r="AA56" s="17">
        <v>0</v>
      </c>
      <c r="AB56" s="17">
        <v>0</v>
      </c>
      <c r="AC56" s="80">
        <v>288468</v>
      </c>
      <c r="AD56" s="115"/>
    </row>
    <row r="57" spans="1:30" ht="15.5">
      <c r="A57" s="99">
        <v>44531</v>
      </c>
      <c r="B57" s="100">
        <v>329</v>
      </c>
      <c r="C57" s="93">
        <v>748</v>
      </c>
      <c r="D57" s="93">
        <v>1285</v>
      </c>
      <c r="E57" s="93">
        <v>3285</v>
      </c>
      <c r="F57" s="93">
        <v>5274</v>
      </c>
      <c r="G57" s="93">
        <v>8190</v>
      </c>
      <c r="H57" s="93">
        <v>11359</v>
      </c>
      <c r="I57" s="93">
        <v>25476</v>
      </c>
      <c r="J57" s="93">
        <v>29213</v>
      </c>
      <c r="K57" s="93">
        <v>32438</v>
      </c>
      <c r="L57" s="93">
        <v>35209</v>
      </c>
      <c r="M57" s="93">
        <v>39916</v>
      </c>
      <c r="N57" s="93">
        <v>39621</v>
      </c>
      <c r="O57" s="93">
        <v>38091</v>
      </c>
      <c r="P57" s="93">
        <v>26314</v>
      </c>
      <c r="Q57" s="47" t="s">
        <v>282</v>
      </c>
      <c r="R57" s="47" t="s">
        <v>282</v>
      </c>
      <c r="S57" s="18">
        <v>0</v>
      </c>
      <c r="T57" s="18">
        <v>0</v>
      </c>
      <c r="U57" s="18">
        <v>0</v>
      </c>
      <c r="V57" s="18">
        <v>0</v>
      </c>
      <c r="W57" s="18">
        <v>0</v>
      </c>
      <c r="X57" s="18">
        <v>0</v>
      </c>
      <c r="Y57" s="18">
        <v>0</v>
      </c>
      <c r="Z57" s="18">
        <v>0</v>
      </c>
      <c r="AA57" s="18">
        <v>0</v>
      </c>
      <c r="AB57" s="30">
        <v>0</v>
      </c>
      <c r="AC57" s="60">
        <v>296753</v>
      </c>
      <c r="AD57" s="115"/>
    </row>
    <row r="58" spans="1:30" s="127" customFormat="1" ht="15.5">
      <c r="A58" s="104">
        <v>44621</v>
      </c>
      <c r="B58" s="105">
        <v>332</v>
      </c>
      <c r="C58" s="17">
        <v>753</v>
      </c>
      <c r="D58" s="17">
        <v>1337</v>
      </c>
      <c r="E58" s="17">
        <v>3453</v>
      </c>
      <c r="F58" s="17">
        <v>5410</v>
      </c>
      <c r="G58" s="17">
        <v>8347</v>
      </c>
      <c r="H58" s="17">
        <v>11611</v>
      </c>
      <c r="I58" s="17">
        <v>25695</v>
      </c>
      <c r="J58" s="17">
        <v>29340</v>
      </c>
      <c r="K58" s="17">
        <v>32568</v>
      </c>
      <c r="L58" s="17">
        <v>35432</v>
      </c>
      <c r="M58" s="17">
        <v>39394</v>
      </c>
      <c r="N58" s="17">
        <v>39855</v>
      </c>
      <c r="O58" s="17">
        <v>37836</v>
      </c>
      <c r="P58" s="17">
        <v>34642</v>
      </c>
      <c r="Q58" s="244" t="s">
        <v>282</v>
      </c>
      <c r="R58" s="244" t="s">
        <v>282</v>
      </c>
      <c r="S58" s="17">
        <v>0</v>
      </c>
      <c r="T58" s="17">
        <v>0</v>
      </c>
      <c r="U58" s="17">
        <v>0</v>
      </c>
      <c r="V58" s="17">
        <v>0</v>
      </c>
      <c r="W58" s="17">
        <v>0</v>
      </c>
      <c r="X58" s="17">
        <v>0</v>
      </c>
      <c r="Y58" s="17">
        <v>0</v>
      </c>
      <c r="Z58" s="17">
        <v>0</v>
      </c>
      <c r="AA58" s="17">
        <v>0</v>
      </c>
      <c r="AB58" s="17">
        <v>0</v>
      </c>
      <c r="AC58" s="80">
        <v>306013</v>
      </c>
      <c r="AD58" s="115"/>
    </row>
    <row r="59" spans="1:30" s="57" customFormat="1" ht="15.5">
      <c r="A59" s="102">
        <v>44713</v>
      </c>
      <c r="B59" s="100" t="s">
        <v>285</v>
      </c>
      <c r="C59" s="93">
        <v>736</v>
      </c>
      <c r="D59" s="93">
        <v>1369</v>
      </c>
      <c r="E59" s="93">
        <v>3470</v>
      </c>
      <c r="F59" s="93">
        <v>5644</v>
      </c>
      <c r="G59" s="93">
        <v>8415</v>
      </c>
      <c r="H59" s="93">
        <v>11800</v>
      </c>
      <c r="I59" s="93">
        <v>25730</v>
      </c>
      <c r="J59" s="93">
        <v>29428</v>
      </c>
      <c r="K59" s="93">
        <v>32678</v>
      </c>
      <c r="L59" s="93">
        <v>35782</v>
      </c>
      <c r="M59" s="93">
        <v>39691</v>
      </c>
      <c r="N59" s="93">
        <v>40074</v>
      </c>
      <c r="O59" s="93">
        <v>37414</v>
      </c>
      <c r="P59" s="93">
        <v>35115</v>
      </c>
      <c r="Q59" s="93">
        <v>7559</v>
      </c>
      <c r="R59" s="47" t="s">
        <v>282</v>
      </c>
      <c r="S59" s="18">
        <v>0</v>
      </c>
      <c r="T59" s="18">
        <v>0</v>
      </c>
      <c r="U59" s="18">
        <v>0</v>
      </c>
      <c r="V59" s="18">
        <v>0</v>
      </c>
      <c r="W59" s="18">
        <v>0</v>
      </c>
      <c r="X59" s="18">
        <v>0</v>
      </c>
      <c r="Y59" s="18">
        <v>0</v>
      </c>
      <c r="Z59" s="18">
        <v>0</v>
      </c>
      <c r="AA59" s="18">
        <v>0</v>
      </c>
      <c r="AB59" s="30">
        <v>0</v>
      </c>
      <c r="AC59" s="60">
        <v>315247</v>
      </c>
      <c r="AD59" s="115"/>
    </row>
    <row r="60" spans="1:30" s="127" customFormat="1" ht="15.5">
      <c r="A60" s="92">
        <v>44805</v>
      </c>
      <c r="B60" s="97" t="s">
        <v>285</v>
      </c>
      <c r="C60" s="80">
        <v>769</v>
      </c>
      <c r="D60" s="80">
        <v>1350</v>
      </c>
      <c r="E60" s="80">
        <v>3487</v>
      </c>
      <c r="F60" s="80">
        <v>5657</v>
      </c>
      <c r="G60" s="80">
        <v>8477</v>
      </c>
      <c r="H60" s="80">
        <v>12124</v>
      </c>
      <c r="I60" s="80">
        <v>24631</v>
      </c>
      <c r="J60" s="80">
        <v>29540</v>
      </c>
      <c r="K60" s="80">
        <v>33372</v>
      </c>
      <c r="L60" s="80">
        <v>36150</v>
      </c>
      <c r="M60" s="80">
        <v>40010</v>
      </c>
      <c r="N60" s="80">
        <v>40598</v>
      </c>
      <c r="O60" s="80">
        <v>36859</v>
      </c>
      <c r="P60" s="80">
        <v>35197</v>
      </c>
      <c r="Q60" s="80">
        <v>16020</v>
      </c>
      <c r="R60" s="244" t="s">
        <v>282</v>
      </c>
      <c r="S60" s="17">
        <v>0</v>
      </c>
      <c r="T60" s="17">
        <v>0</v>
      </c>
      <c r="U60" s="17">
        <v>0</v>
      </c>
      <c r="V60" s="17">
        <v>0</v>
      </c>
      <c r="W60" s="17">
        <v>0</v>
      </c>
      <c r="X60" s="17">
        <v>0</v>
      </c>
      <c r="Y60" s="17">
        <v>0</v>
      </c>
      <c r="Z60" s="17">
        <v>0</v>
      </c>
      <c r="AA60" s="17">
        <v>0</v>
      </c>
      <c r="AB60" s="28">
        <v>0</v>
      </c>
      <c r="AC60" s="80">
        <v>324596</v>
      </c>
      <c r="AD60" s="115"/>
    </row>
    <row r="61" spans="1:30" s="57" customFormat="1" ht="15.5">
      <c r="A61" s="102">
        <v>44896</v>
      </c>
      <c r="B61" s="100" t="s">
        <v>285</v>
      </c>
      <c r="C61" s="93">
        <v>752</v>
      </c>
      <c r="D61" s="93">
        <v>1293</v>
      </c>
      <c r="E61" s="93">
        <v>3198</v>
      </c>
      <c r="F61" s="93">
        <v>5533</v>
      </c>
      <c r="G61" s="93">
        <v>8152</v>
      </c>
      <c r="H61" s="93">
        <v>11710</v>
      </c>
      <c r="I61" s="93">
        <v>21869</v>
      </c>
      <c r="J61" s="93">
        <v>29255</v>
      </c>
      <c r="K61" s="93">
        <v>32729</v>
      </c>
      <c r="L61" s="93">
        <v>36242</v>
      </c>
      <c r="M61" s="93">
        <v>39455</v>
      </c>
      <c r="N61" s="93">
        <v>40814</v>
      </c>
      <c r="O61" s="93">
        <v>36192</v>
      </c>
      <c r="P61" s="93">
        <v>35199</v>
      </c>
      <c r="Q61" s="93">
        <v>23794</v>
      </c>
      <c r="R61" s="47" t="s">
        <v>282</v>
      </c>
      <c r="S61" s="18">
        <v>0</v>
      </c>
      <c r="T61" s="18">
        <v>0</v>
      </c>
      <c r="U61" s="18">
        <v>0</v>
      </c>
      <c r="V61" s="18">
        <v>0</v>
      </c>
      <c r="W61" s="18">
        <v>0</v>
      </c>
      <c r="X61" s="18">
        <v>0</v>
      </c>
      <c r="Y61" s="18">
        <v>0</v>
      </c>
      <c r="Z61" s="18">
        <v>0</v>
      </c>
      <c r="AA61" s="18">
        <v>0</v>
      </c>
      <c r="AB61" s="30">
        <v>0</v>
      </c>
      <c r="AC61" s="60">
        <v>326510</v>
      </c>
      <c r="AD61" s="115"/>
    </row>
    <row r="62" spans="1:30" s="127" customFormat="1" ht="15.5">
      <c r="A62" s="92">
        <v>44986</v>
      </c>
      <c r="B62" s="97">
        <v>321</v>
      </c>
      <c r="C62" s="80">
        <v>767</v>
      </c>
      <c r="D62" s="80">
        <v>1338</v>
      </c>
      <c r="E62" s="80">
        <v>3284</v>
      </c>
      <c r="F62" s="80">
        <v>5579</v>
      </c>
      <c r="G62" s="80">
        <v>8241</v>
      </c>
      <c r="H62" s="80">
        <v>11726</v>
      </c>
      <c r="I62" s="80">
        <v>19769</v>
      </c>
      <c r="J62" s="80">
        <v>29007</v>
      </c>
      <c r="K62" s="80">
        <v>32545</v>
      </c>
      <c r="L62" s="80">
        <v>36419</v>
      </c>
      <c r="M62" s="80">
        <v>39977</v>
      </c>
      <c r="N62" s="80">
        <v>40500</v>
      </c>
      <c r="O62" s="80">
        <v>36536</v>
      </c>
      <c r="P62" s="80">
        <v>35051</v>
      </c>
      <c r="Q62" s="80">
        <v>31424</v>
      </c>
      <c r="R62" s="80">
        <v>16</v>
      </c>
      <c r="S62" s="17">
        <v>0</v>
      </c>
      <c r="T62" s="17">
        <v>0</v>
      </c>
      <c r="U62" s="17">
        <v>0</v>
      </c>
      <c r="V62" s="17">
        <v>0</v>
      </c>
      <c r="W62" s="17">
        <v>0</v>
      </c>
      <c r="X62" s="17">
        <v>0</v>
      </c>
      <c r="Y62" s="17">
        <v>0</v>
      </c>
      <c r="Z62" s="17">
        <v>0</v>
      </c>
      <c r="AA62" s="17">
        <v>0</v>
      </c>
      <c r="AB62" s="28">
        <v>0</v>
      </c>
      <c r="AC62" s="80">
        <v>332500</v>
      </c>
      <c r="AD62" s="115"/>
    </row>
    <row r="63" spans="1:30" s="57" customFormat="1" ht="15.5">
      <c r="A63" s="102">
        <v>45080</v>
      </c>
      <c r="B63" s="100">
        <v>296</v>
      </c>
      <c r="C63" s="93">
        <v>821</v>
      </c>
      <c r="D63" s="93">
        <v>1384</v>
      </c>
      <c r="E63" s="93">
        <v>3387</v>
      </c>
      <c r="F63" s="93">
        <v>5780</v>
      </c>
      <c r="G63" s="93">
        <v>8572</v>
      </c>
      <c r="H63" s="93">
        <v>12150</v>
      </c>
      <c r="I63" s="93">
        <v>18646</v>
      </c>
      <c r="J63" s="93">
        <v>29190</v>
      </c>
      <c r="K63" s="93">
        <v>33046</v>
      </c>
      <c r="L63" s="93">
        <v>37300</v>
      </c>
      <c r="M63" s="93">
        <v>41409</v>
      </c>
      <c r="N63" s="93">
        <v>40800</v>
      </c>
      <c r="O63" s="93">
        <v>36814</v>
      </c>
      <c r="P63" s="93">
        <v>34613</v>
      </c>
      <c r="Q63" s="93">
        <v>32806</v>
      </c>
      <c r="R63" s="93">
        <v>7349</v>
      </c>
      <c r="S63" s="18">
        <v>0</v>
      </c>
      <c r="T63" s="18">
        <v>0</v>
      </c>
      <c r="U63" s="18">
        <v>0</v>
      </c>
      <c r="V63" s="18">
        <v>0</v>
      </c>
      <c r="W63" s="18">
        <v>0</v>
      </c>
      <c r="X63" s="18">
        <v>0</v>
      </c>
      <c r="Y63" s="18">
        <v>0</v>
      </c>
      <c r="Z63" s="18">
        <v>0</v>
      </c>
      <c r="AA63" s="18">
        <v>0</v>
      </c>
      <c r="AB63" s="30">
        <v>0</v>
      </c>
      <c r="AC63" s="60">
        <v>344363</v>
      </c>
      <c r="AD63" s="115"/>
    </row>
    <row r="64" spans="1:30" s="127" customFormat="1" ht="15.5">
      <c r="A64" s="92">
        <v>45174</v>
      </c>
      <c r="B64" s="97">
        <v>313</v>
      </c>
      <c r="C64" s="80">
        <v>850</v>
      </c>
      <c r="D64" s="80">
        <v>1450</v>
      </c>
      <c r="E64" s="80">
        <v>3430</v>
      </c>
      <c r="F64" s="80">
        <v>5759</v>
      </c>
      <c r="G64" s="80">
        <v>8823</v>
      </c>
      <c r="H64" s="80">
        <v>12295</v>
      </c>
      <c r="I64" s="80">
        <v>18706</v>
      </c>
      <c r="J64" s="80">
        <v>28592</v>
      </c>
      <c r="K64" s="80">
        <v>33592</v>
      </c>
      <c r="L64" s="80">
        <v>38318</v>
      </c>
      <c r="M64" s="80">
        <v>42092</v>
      </c>
      <c r="N64" s="80">
        <v>41276</v>
      </c>
      <c r="O64" s="80">
        <v>37197</v>
      </c>
      <c r="P64" s="80">
        <v>34206</v>
      </c>
      <c r="Q64" s="80">
        <v>32870</v>
      </c>
      <c r="R64" s="80">
        <v>15480</v>
      </c>
      <c r="S64" s="80"/>
      <c r="T64" s="17">
        <v>0</v>
      </c>
      <c r="U64" s="17">
        <v>0</v>
      </c>
      <c r="V64" s="17">
        <v>0</v>
      </c>
      <c r="W64" s="17">
        <v>0</v>
      </c>
      <c r="X64" s="17">
        <v>0</v>
      </c>
      <c r="Y64" s="17">
        <v>0</v>
      </c>
      <c r="Z64" s="17">
        <v>0</v>
      </c>
      <c r="AA64" s="17">
        <v>0</v>
      </c>
      <c r="AB64" s="28">
        <v>0</v>
      </c>
      <c r="AC64" s="80">
        <v>355249</v>
      </c>
      <c r="AD64" s="115"/>
    </row>
    <row r="65" spans="1:30" s="57" customFormat="1" ht="15.5">
      <c r="A65" s="102">
        <v>45268</v>
      </c>
      <c r="B65" s="100" t="s">
        <v>285</v>
      </c>
      <c r="C65" s="93">
        <v>801</v>
      </c>
      <c r="D65" s="93">
        <v>1443</v>
      </c>
      <c r="E65" s="93">
        <v>3353</v>
      </c>
      <c r="F65" s="93">
        <v>5546</v>
      </c>
      <c r="G65" s="93">
        <v>8710</v>
      </c>
      <c r="H65" s="93">
        <v>12112</v>
      </c>
      <c r="I65" s="93">
        <v>18135</v>
      </c>
      <c r="J65" s="93">
        <v>26682</v>
      </c>
      <c r="K65" s="93">
        <v>33736</v>
      </c>
      <c r="L65" s="93">
        <v>37916</v>
      </c>
      <c r="M65" s="93">
        <v>42458</v>
      </c>
      <c r="N65" s="93">
        <v>41921</v>
      </c>
      <c r="O65" s="93">
        <v>37656</v>
      </c>
      <c r="P65" s="93">
        <v>33794</v>
      </c>
      <c r="Q65" s="93">
        <v>33115</v>
      </c>
      <c r="R65" s="93">
        <v>23221</v>
      </c>
      <c r="S65" s="47" t="s">
        <v>282</v>
      </c>
      <c r="T65" s="18">
        <v>0</v>
      </c>
      <c r="U65" s="18">
        <v>0</v>
      </c>
      <c r="V65" s="18">
        <v>0</v>
      </c>
      <c r="W65" s="18">
        <v>0</v>
      </c>
      <c r="X65" s="18">
        <v>0</v>
      </c>
      <c r="Y65" s="18">
        <v>0</v>
      </c>
      <c r="Z65" s="18">
        <v>0</v>
      </c>
      <c r="AA65" s="18">
        <v>0</v>
      </c>
      <c r="AB65" s="30">
        <v>0</v>
      </c>
      <c r="AC65" s="60">
        <v>360930</v>
      </c>
      <c r="AD65" s="115"/>
    </row>
    <row r="66" spans="1:30" s="127" customFormat="1">
      <c r="AC66" s="82"/>
    </row>
    <row r="67" spans="1:30" s="57" customFormat="1">
      <c r="A67" t="s">
        <v>288</v>
      </c>
      <c r="AC67" s="83"/>
    </row>
    <row r="69" spans="1:30">
      <c r="N69" s="70"/>
    </row>
  </sheetData>
  <pageMargins left="0.7" right="0.7" top="0.75" bottom="0.75" header="0.3" footer="0.3"/>
  <pageSetup paperSize="9" scale="32" orientation="portrait"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67"/>
  <sheetViews>
    <sheetView zoomScale="70" zoomScaleNormal="70" workbookViewId="0">
      <pane xSplit="1" topLeftCell="B1" activePane="topRight" state="frozen"/>
      <selection activeCell="Q43" sqref="Q43"/>
      <selection pane="topRight"/>
    </sheetView>
  </sheetViews>
  <sheetFormatPr defaultRowHeight="14.5"/>
  <cols>
    <col min="1" max="1" width="10.1796875" customWidth="1"/>
    <col min="2" max="21" width="15" customWidth="1"/>
    <col min="22" max="22" width="19.54296875" bestFit="1" customWidth="1"/>
  </cols>
  <sheetData>
    <row r="1" spans="1:22" ht="18">
      <c r="A1" s="19"/>
      <c r="B1" s="19" t="s">
        <v>123</v>
      </c>
      <c r="C1" s="20"/>
      <c r="D1" s="20"/>
      <c r="E1" s="20"/>
      <c r="F1" s="20"/>
      <c r="G1" s="20"/>
      <c r="H1" s="20"/>
      <c r="I1" s="20"/>
      <c r="J1" s="20"/>
      <c r="K1" s="20"/>
      <c r="L1" s="20"/>
      <c r="M1" s="20"/>
      <c r="N1" s="20"/>
      <c r="O1" s="20"/>
      <c r="P1" s="20"/>
      <c r="Q1" s="20"/>
      <c r="R1" s="20"/>
      <c r="S1" s="20"/>
      <c r="T1" s="20"/>
      <c r="U1" s="20"/>
      <c r="V1" s="20"/>
    </row>
    <row r="2" spans="1:22" ht="15.5">
      <c r="A2" s="167" t="s">
        <v>61</v>
      </c>
      <c r="B2" s="162" t="s">
        <v>62</v>
      </c>
      <c r="C2" s="170" t="s">
        <v>63</v>
      </c>
      <c r="D2" s="171" t="s">
        <v>64</v>
      </c>
      <c r="E2" s="162" t="s">
        <v>65</v>
      </c>
      <c r="F2" s="162" t="s">
        <v>66</v>
      </c>
      <c r="G2" s="162" t="s">
        <v>67</v>
      </c>
      <c r="H2" s="162" t="s">
        <v>68</v>
      </c>
      <c r="I2" s="162" t="s">
        <v>69</v>
      </c>
      <c r="J2" s="162" t="s">
        <v>70</v>
      </c>
      <c r="K2" s="162" t="s">
        <v>71</v>
      </c>
      <c r="L2" s="162" t="s">
        <v>72</v>
      </c>
      <c r="M2" s="162" t="s">
        <v>73</v>
      </c>
      <c r="N2" s="162" t="s">
        <v>74</v>
      </c>
      <c r="O2" s="162" t="s">
        <v>75</v>
      </c>
      <c r="P2" s="162" t="s">
        <v>76</v>
      </c>
      <c r="Q2" s="162" t="s">
        <v>77</v>
      </c>
      <c r="R2" s="162" t="s">
        <v>78</v>
      </c>
      <c r="S2" s="162" t="s">
        <v>79</v>
      </c>
      <c r="T2" s="162" t="s">
        <v>80</v>
      </c>
      <c r="U2" s="162" t="s">
        <v>2</v>
      </c>
      <c r="V2" s="165" t="s">
        <v>3</v>
      </c>
    </row>
    <row r="3" spans="1:22" ht="15.5">
      <c r="A3" s="154">
        <v>43617</v>
      </c>
      <c r="B3" s="47" t="s">
        <v>282</v>
      </c>
      <c r="C3" s="47" t="s">
        <v>282</v>
      </c>
      <c r="D3" s="47">
        <v>12</v>
      </c>
      <c r="E3" s="47">
        <v>36</v>
      </c>
      <c r="F3" s="47" t="s">
        <v>282</v>
      </c>
      <c r="G3" s="18">
        <v>19</v>
      </c>
      <c r="H3" s="18">
        <v>27</v>
      </c>
      <c r="I3" s="18">
        <v>30</v>
      </c>
      <c r="J3" s="18">
        <v>61</v>
      </c>
      <c r="K3" s="18">
        <v>48</v>
      </c>
      <c r="L3" s="18">
        <v>67</v>
      </c>
      <c r="M3" s="18">
        <v>99</v>
      </c>
      <c r="N3" s="18">
        <v>218</v>
      </c>
      <c r="O3" s="18">
        <v>211</v>
      </c>
      <c r="P3" s="18">
        <v>248</v>
      </c>
      <c r="Q3" s="18">
        <v>137</v>
      </c>
      <c r="R3" s="18">
        <v>52</v>
      </c>
      <c r="S3" s="30">
        <v>43</v>
      </c>
      <c r="T3" s="47" t="s">
        <v>282</v>
      </c>
      <c r="U3" s="47">
        <v>0</v>
      </c>
      <c r="V3" s="47">
        <v>1308</v>
      </c>
    </row>
    <row r="4" spans="1:22" ht="15.5">
      <c r="A4" s="153">
        <v>43709</v>
      </c>
      <c r="B4" s="17">
        <v>103</v>
      </c>
      <c r="C4" s="17" t="s">
        <v>285</v>
      </c>
      <c r="D4" s="17">
        <v>79</v>
      </c>
      <c r="E4" s="17">
        <v>111</v>
      </c>
      <c r="F4" s="17">
        <v>96</v>
      </c>
      <c r="G4" s="17">
        <v>120</v>
      </c>
      <c r="H4" s="17">
        <v>179</v>
      </c>
      <c r="I4" s="17">
        <v>190</v>
      </c>
      <c r="J4" s="17">
        <v>234</v>
      </c>
      <c r="K4" s="17">
        <v>274</v>
      </c>
      <c r="L4" s="17">
        <v>529</v>
      </c>
      <c r="M4" s="17">
        <v>536</v>
      </c>
      <c r="N4" s="17">
        <v>748</v>
      </c>
      <c r="O4" s="17">
        <v>969</v>
      </c>
      <c r="P4" s="17">
        <v>793</v>
      </c>
      <c r="Q4" s="17">
        <v>691</v>
      </c>
      <c r="R4" s="17">
        <v>387</v>
      </c>
      <c r="S4" s="28">
        <v>93</v>
      </c>
      <c r="T4" s="45" t="s">
        <v>282</v>
      </c>
      <c r="U4" s="45">
        <v>0</v>
      </c>
      <c r="V4" s="45">
        <v>6207</v>
      </c>
    </row>
    <row r="5" spans="1:22" ht="15.5">
      <c r="A5" s="154">
        <v>43800</v>
      </c>
      <c r="B5" s="18">
        <v>125</v>
      </c>
      <c r="C5" s="18">
        <v>74</v>
      </c>
      <c r="D5" s="18">
        <v>64</v>
      </c>
      <c r="E5" s="18">
        <v>94</v>
      </c>
      <c r="F5" s="18">
        <v>44</v>
      </c>
      <c r="G5" s="18">
        <v>127</v>
      </c>
      <c r="H5" s="18">
        <v>205</v>
      </c>
      <c r="I5" s="18">
        <v>202</v>
      </c>
      <c r="J5" s="18">
        <v>186</v>
      </c>
      <c r="K5" s="18">
        <v>326</v>
      </c>
      <c r="L5" s="18">
        <v>339</v>
      </c>
      <c r="M5" s="18">
        <v>597</v>
      </c>
      <c r="N5" s="18">
        <v>645</v>
      </c>
      <c r="O5" s="18">
        <v>753</v>
      </c>
      <c r="P5" s="18">
        <v>712</v>
      </c>
      <c r="Q5" s="18">
        <v>555</v>
      </c>
      <c r="R5" s="18">
        <v>292</v>
      </c>
      <c r="S5" s="30">
        <v>81</v>
      </c>
      <c r="T5" s="47">
        <v>21</v>
      </c>
      <c r="U5" s="47">
        <v>0</v>
      </c>
      <c r="V5" s="47">
        <v>5442</v>
      </c>
    </row>
    <row r="6" spans="1:22" ht="15.5">
      <c r="A6" s="153">
        <v>43891</v>
      </c>
      <c r="B6" s="17">
        <v>103</v>
      </c>
      <c r="C6" s="17">
        <v>66</v>
      </c>
      <c r="D6" s="17">
        <v>76</v>
      </c>
      <c r="E6" s="17">
        <v>145</v>
      </c>
      <c r="F6" s="17">
        <v>82</v>
      </c>
      <c r="G6" s="17">
        <v>178</v>
      </c>
      <c r="H6" s="17">
        <v>222</v>
      </c>
      <c r="I6" s="17">
        <v>195</v>
      </c>
      <c r="J6" s="17">
        <v>277</v>
      </c>
      <c r="K6" s="17">
        <v>316</v>
      </c>
      <c r="L6" s="17">
        <v>457</v>
      </c>
      <c r="M6" s="17">
        <v>611</v>
      </c>
      <c r="N6" s="17">
        <v>684</v>
      </c>
      <c r="O6" s="17">
        <v>937</v>
      </c>
      <c r="P6" s="17">
        <v>1059</v>
      </c>
      <c r="Q6" s="17">
        <v>585</v>
      </c>
      <c r="R6" s="17">
        <v>320</v>
      </c>
      <c r="S6" s="28">
        <v>102</v>
      </c>
      <c r="T6" s="45" t="s">
        <v>285</v>
      </c>
      <c r="U6" s="45" t="s">
        <v>282</v>
      </c>
      <c r="V6" s="45">
        <v>6432</v>
      </c>
    </row>
    <row r="7" spans="1:22" ht="15.5">
      <c r="A7" s="154">
        <v>43983</v>
      </c>
      <c r="B7" s="18">
        <v>42</v>
      </c>
      <c r="C7" s="18" t="s">
        <v>285</v>
      </c>
      <c r="D7" s="18">
        <v>39</v>
      </c>
      <c r="E7" s="18">
        <v>65</v>
      </c>
      <c r="F7" s="18">
        <v>33</v>
      </c>
      <c r="G7" s="18">
        <v>94</v>
      </c>
      <c r="H7" s="18">
        <v>118</v>
      </c>
      <c r="I7" s="18">
        <v>159</v>
      </c>
      <c r="J7" s="18">
        <v>194</v>
      </c>
      <c r="K7" s="18">
        <v>185</v>
      </c>
      <c r="L7" s="18">
        <v>259</v>
      </c>
      <c r="M7" s="18">
        <v>288</v>
      </c>
      <c r="N7" s="18">
        <v>329</v>
      </c>
      <c r="O7" s="18">
        <v>409</v>
      </c>
      <c r="P7" s="18">
        <v>570</v>
      </c>
      <c r="Q7" s="18">
        <v>388</v>
      </c>
      <c r="R7" s="18">
        <v>170</v>
      </c>
      <c r="S7" s="30">
        <v>60</v>
      </c>
      <c r="T7" s="225" t="s">
        <v>282</v>
      </c>
      <c r="U7" s="225">
        <v>0</v>
      </c>
      <c r="V7" s="224">
        <v>3445</v>
      </c>
    </row>
    <row r="8" spans="1:22" ht="15.5">
      <c r="A8" s="153">
        <v>44075</v>
      </c>
      <c r="B8" s="17">
        <v>60</v>
      </c>
      <c r="C8" s="17">
        <v>69</v>
      </c>
      <c r="D8" s="17">
        <v>83</v>
      </c>
      <c r="E8" s="17">
        <v>85</v>
      </c>
      <c r="F8" s="17">
        <v>85</v>
      </c>
      <c r="G8" s="17">
        <v>95</v>
      </c>
      <c r="H8" s="17">
        <v>211</v>
      </c>
      <c r="I8" s="17">
        <v>220</v>
      </c>
      <c r="J8" s="17">
        <v>247</v>
      </c>
      <c r="K8" s="17">
        <v>318</v>
      </c>
      <c r="L8" s="17">
        <v>457</v>
      </c>
      <c r="M8" s="17">
        <v>637</v>
      </c>
      <c r="N8" s="17">
        <v>646</v>
      </c>
      <c r="O8" s="17">
        <v>864</v>
      </c>
      <c r="P8" s="17">
        <v>1036</v>
      </c>
      <c r="Q8" s="17">
        <v>590</v>
      </c>
      <c r="R8" s="17">
        <v>358</v>
      </c>
      <c r="S8" s="28">
        <v>156</v>
      </c>
      <c r="T8" s="226" t="s">
        <v>282</v>
      </c>
      <c r="U8" s="226" t="s">
        <v>282</v>
      </c>
      <c r="V8" s="222">
        <v>6225</v>
      </c>
    </row>
    <row r="9" spans="1:22" ht="15.5">
      <c r="A9" s="154">
        <v>44166</v>
      </c>
      <c r="B9" s="18">
        <v>73</v>
      </c>
      <c r="C9" s="18">
        <v>41</v>
      </c>
      <c r="D9" s="18">
        <v>73</v>
      </c>
      <c r="E9" s="18">
        <v>141</v>
      </c>
      <c r="F9" s="18">
        <v>139</v>
      </c>
      <c r="G9" s="18">
        <v>96</v>
      </c>
      <c r="H9" s="18">
        <v>173</v>
      </c>
      <c r="I9" s="18">
        <v>208</v>
      </c>
      <c r="J9" s="18">
        <v>216</v>
      </c>
      <c r="K9" s="18">
        <v>219</v>
      </c>
      <c r="L9" s="18">
        <v>314</v>
      </c>
      <c r="M9" s="18">
        <v>524</v>
      </c>
      <c r="N9" s="18">
        <v>576</v>
      </c>
      <c r="O9" s="18">
        <v>768</v>
      </c>
      <c r="P9" s="18">
        <v>951</v>
      </c>
      <c r="Q9" s="18">
        <v>607</v>
      </c>
      <c r="R9" s="18">
        <v>286</v>
      </c>
      <c r="S9" s="30">
        <v>173</v>
      </c>
      <c r="T9" s="225" t="s">
        <v>282</v>
      </c>
      <c r="U9" s="225" t="s">
        <v>282</v>
      </c>
      <c r="V9" s="224">
        <v>5584</v>
      </c>
    </row>
    <row r="10" spans="1:22" ht="15.5">
      <c r="A10" s="153">
        <v>44256</v>
      </c>
      <c r="B10" s="17">
        <v>113</v>
      </c>
      <c r="C10" s="17">
        <v>93</v>
      </c>
      <c r="D10" s="17">
        <v>145</v>
      </c>
      <c r="E10" s="17">
        <v>130</v>
      </c>
      <c r="F10" s="17">
        <v>112</v>
      </c>
      <c r="G10" s="17">
        <v>101</v>
      </c>
      <c r="H10" s="17">
        <v>302</v>
      </c>
      <c r="I10" s="17">
        <v>210</v>
      </c>
      <c r="J10" s="17">
        <v>256</v>
      </c>
      <c r="K10" s="17">
        <v>316</v>
      </c>
      <c r="L10" s="17">
        <v>418</v>
      </c>
      <c r="M10" s="17">
        <v>502</v>
      </c>
      <c r="N10" s="17">
        <v>777</v>
      </c>
      <c r="O10" s="17">
        <v>851</v>
      </c>
      <c r="P10" s="17">
        <v>1026</v>
      </c>
      <c r="Q10" s="17">
        <v>706</v>
      </c>
      <c r="R10" s="17">
        <v>391</v>
      </c>
      <c r="S10" s="28">
        <v>121</v>
      </c>
      <c r="T10" s="45">
        <v>11</v>
      </c>
      <c r="U10" s="226">
        <v>0</v>
      </c>
      <c r="V10" s="222">
        <v>6581</v>
      </c>
    </row>
    <row r="11" spans="1:22" ht="15.5">
      <c r="A11" s="102">
        <v>44348</v>
      </c>
      <c r="B11" s="18">
        <v>108</v>
      </c>
      <c r="C11" s="18">
        <v>123</v>
      </c>
      <c r="D11" s="18">
        <v>108</v>
      </c>
      <c r="E11" s="18">
        <v>178</v>
      </c>
      <c r="F11" s="18">
        <v>100</v>
      </c>
      <c r="G11" s="18">
        <v>175</v>
      </c>
      <c r="H11" s="18">
        <v>281</v>
      </c>
      <c r="I11" s="18">
        <v>311</v>
      </c>
      <c r="J11" s="18">
        <v>228</v>
      </c>
      <c r="K11" s="18">
        <v>423</v>
      </c>
      <c r="L11" s="18">
        <v>367</v>
      </c>
      <c r="M11" s="18">
        <v>492</v>
      </c>
      <c r="N11" s="18">
        <v>847</v>
      </c>
      <c r="O11" s="18">
        <v>1039</v>
      </c>
      <c r="P11" s="18">
        <v>1057</v>
      </c>
      <c r="Q11" s="18">
        <v>832</v>
      </c>
      <c r="R11" s="18">
        <v>339</v>
      </c>
      <c r="S11" s="30">
        <v>120</v>
      </c>
      <c r="T11" s="47">
        <v>23</v>
      </c>
      <c r="U11" s="225">
        <v>34</v>
      </c>
      <c r="V11" s="221">
        <v>7185</v>
      </c>
    </row>
    <row r="12" spans="1:22" ht="15.5">
      <c r="A12" s="104">
        <v>44440</v>
      </c>
      <c r="B12" s="17">
        <v>137</v>
      </c>
      <c r="C12" s="17">
        <v>91</v>
      </c>
      <c r="D12" s="17">
        <v>78</v>
      </c>
      <c r="E12" s="17">
        <v>186</v>
      </c>
      <c r="F12" s="17">
        <v>118</v>
      </c>
      <c r="G12" s="17">
        <v>131</v>
      </c>
      <c r="H12" s="17">
        <v>338</v>
      </c>
      <c r="I12" s="17">
        <v>312</v>
      </c>
      <c r="J12" s="17">
        <v>267</v>
      </c>
      <c r="K12" s="17">
        <v>329</v>
      </c>
      <c r="L12" s="17">
        <v>379</v>
      </c>
      <c r="M12" s="17">
        <v>375</v>
      </c>
      <c r="N12" s="17">
        <v>606</v>
      </c>
      <c r="O12" s="17">
        <v>891</v>
      </c>
      <c r="P12" s="17">
        <v>864</v>
      </c>
      <c r="Q12" s="17">
        <v>745</v>
      </c>
      <c r="R12" s="17">
        <v>295</v>
      </c>
      <c r="S12" s="28">
        <v>82</v>
      </c>
      <c r="T12" s="45" t="s">
        <v>285</v>
      </c>
      <c r="U12" s="226" t="s">
        <v>282</v>
      </c>
      <c r="V12" s="222">
        <v>6247</v>
      </c>
    </row>
    <row r="13" spans="1:22" s="127" customFormat="1" ht="15.5">
      <c r="A13" s="99">
        <v>44531</v>
      </c>
      <c r="B13" s="18">
        <v>139</v>
      </c>
      <c r="C13" s="18">
        <v>105</v>
      </c>
      <c r="D13" s="18">
        <v>108</v>
      </c>
      <c r="E13" s="18">
        <v>173</v>
      </c>
      <c r="F13" s="18">
        <v>110</v>
      </c>
      <c r="G13" s="18">
        <v>177</v>
      </c>
      <c r="H13" s="18">
        <v>408</v>
      </c>
      <c r="I13" s="18">
        <v>464</v>
      </c>
      <c r="J13" s="18">
        <v>416</v>
      </c>
      <c r="K13" s="18">
        <v>408</v>
      </c>
      <c r="L13" s="18">
        <v>512</v>
      </c>
      <c r="M13" s="18">
        <v>635</v>
      </c>
      <c r="N13" s="18">
        <v>830</v>
      </c>
      <c r="O13" s="18">
        <v>1034</v>
      </c>
      <c r="P13" s="18">
        <v>1092</v>
      </c>
      <c r="Q13" s="18">
        <v>717</v>
      </c>
      <c r="R13" s="18">
        <v>431</v>
      </c>
      <c r="S13" s="30">
        <v>116</v>
      </c>
      <c r="T13" s="47">
        <v>34</v>
      </c>
      <c r="U13" s="225">
        <v>14</v>
      </c>
      <c r="V13" s="221">
        <v>7923</v>
      </c>
    </row>
    <row r="14" spans="1:22" ht="15.5">
      <c r="A14" s="92">
        <v>44621</v>
      </c>
      <c r="B14" s="17">
        <v>138</v>
      </c>
      <c r="C14" s="17">
        <v>114</v>
      </c>
      <c r="D14" s="17">
        <v>81</v>
      </c>
      <c r="E14" s="17">
        <v>180</v>
      </c>
      <c r="F14" s="17">
        <v>126</v>
      </c>
      <c r="G14" s="17">
        <v>175</v>
      </c>
      <c r="H14" s="17">
        <v>381</v>
      </c>
      <c r="I14" s="17">
        <v>375</v>
      </c>
      <c r="J14" s="17">
        <v>396</v>
      </c>
      <c r="K14" s="17">
        <v>479</v>
      </c>
      <c r="L14" s="17">
        <v>534</v>
      </c>
      <c r="M14" s="17">
        <v>660</v>
      </c>
      <c r="N14" s="17">
        <v>834</v>
      </c>
      <c r="O14" s="17">
        <v>1079</v>
      </c>
      <c r="P14" s="17">
        <v>1285</v>
      </c>
      <c r="Q14" s="17">
        <v>801</v>
      </c>
      <c r="R14" s="17">
        <v>529</v>
      </c>
      <c r="S14" s="28">
        <v>171</v>
      </c>
      <c r="T14" s="45" t="s">
        <v>285</v>
      </c>
      <c r="U14" s="226" t="s">
        <v>282</v>
      </c>
      <c r="V14" s="220">
        <v>8371</v>
      </c>
    </row>
    <row r="15" spans="1:22" s="57" customFormat="1" ht="15.5">
      <c r="A15" s="102">
        <v>44713</v>
      </c>
      <c r="B15" s="18">
        <v>200</v>
      </c>
      <c r="C15" s="18">
        <v>125</v>
      </c>
      <c r="D15" s="18">
        <v>120</v>
      </c>
      <c r="E15" s="18">
        <v>217</v>
      </c>
      <c r="F15" s="18">
        <v>202</v>
      </c>
      <c r="G15" s="18">
        <v>393</v>
      </c>
      <c r="H15" s="18">
        <v>546</v>
      </c>
      <c r="I15" s="18">
        <v>518</v>
      </c>
      <c r="J15" s="18">
        <v>527</v>
      </c>
      <c r="K15" s="18">
        <v>507</v>
      </c>
      <c r="L15" s="18">
        <v>774</v>
      </c>
      <c r="M15" s="18">
        <v>892</v>
      </c>
      <c r="N15" s="18">
        <v>1118</v>
      </c>
      <c r="O15" s="18">
        <v>1298</v>
      </c>
      <c r="P15" s="18">
        <v>1575</v>
      </c>
      <c r="Q15" s="18">
        <v>1135</v>
      </c>
      <c r="R15" s="18">
        <v>647</v>
      </c>
      <c r="S15" s="30">
        <v>187</v>
      </c>
      <c r="T15" s="47" t="s">
        <v>285</v>
      </c>
      <c r="U15" s="225" t="s">
        <v>282</v>
      </c>
      <c r="V15" s="223">
        <v>11024</v>
      </c>
    </row>
    <row r="16" spans="1:22" s="122" customFormat="1" ht="15.5">
      <c r="A16" s="92">
        <v>44805</v>
      </c>
      <c r="B16" s="17">
        <v>160</v>
      </c>
      <c r="C16" s="17">
        <v>178</v>
      </c>
      <c r="D16" s="17">
        <v>178</v>
      </c>
      <c r="E16" s="17">
        <v>234</v>
      </c>
      <c r="F16" s="17">
        <v>115</v>
      </c>
      <c r="G16" s="17">
        <v>313</v>
      </c>
      <c r="H16" s="17">
        <v>535</v>
      </c>
      <c r="I16" s="17">
        <v>507</v>
      </c>
      <c r="J16" s="17">
        <v>599</v>
      </c>
      <c r="K16" s="17">
        <v>591</v>
      </c>
      <c r="L16" s="17">
        <v>687</v>
      </c>
      <c r="M16" s="17">
        <v>921</v>
      </c>
      <c r="N16" s="17">
        <v>1079</v>
      </c>
      <c r="O16" s="17">
        <v>1280</v>
      </c>
      <c r="P16" s="17">
        <v>1455</v>
      </c>
      <c r="Q16" s="17">
        <v>1012</v>
      </c>
      <c r="R16" s="17">
        <v>624</v>
      </c>
      <c r="S16" s="28">
        <v>192</v>
      </c>
      <c r="T16" s="45" t="s">
        <v>285</v>
      </c>
      <c r="U16" s="226" t="s">
        <v>282</v>
      </c>
      <c r="V16" s="220">
        <v>10723</v>
      </c>
    </row>
    <row r="17" spans="1:22" s="57" customFormat="1" ht="15.5">
      <c r="A17" s="99">
        <v>44896</v>
      </c>
      <c r="B17" s="18">
        <v>223</v>
      </c>
      <c r="C17" s="18">
        <v>375</v>
      </c>
      <c r="D17" s="18">
        <v>311</v>
      </c>
      <c r="E17" s="18">
        <v>258</v>
      </c>
      <c r="F17" s="18">
        <v>526</v>
      </c>
      <c r="G17" s="18">
        <v>315</v>
      </c>
      <c r="H17" s="18">
        <v>675</v>
      </c>
      <c r="I17" s="18">
        <v>772</v>
      </c>
      <c r="J17" s="18">
        <v>709</v>
      </c>
      <c r="K17" s="18">
        <v>816</v>
      </c>
      <c r="L17" s="18">
        <v>850</v>
      </c>
      <c r="M17" s="18">
        <v>924</v>
      </c>
      <c r="N17" s="18">
        <v>1177</v>
      </c>
      <c r="O17" s="18">
        <v>1489</v>
      </c>
      <c r="P17" s="18">
        <v>1532</v>
      </c>
      <c r="Q17" s="18">
        <v>1221</v>
      </c>
      <c r="R17" s="18">
        <v>619</v>
      </c>
      <c r="S17" s="30">
        <v>218</v>
      </c>
      <c r="T17" s="47" t="s">
        <v>285</v>
      </c>
      <c r="U17" s="225" t="s">
        <v>282</v>
      </c>
      <c r="V17" s="223">
        <v>13060</v>
      </c>
    </row>
    <row r="18" spans="1:22" s="127" customFormat="1" ht="15.5">
      <c r="A18" s="92">
        <v>44986</v>
      </c>
      <c r="B18" s="17">
        <v>244</v>
      </c>
      <c r="C18" s="17">
        <v>207</v>
      </c>
      <c r="D18" s="17">
        <v>203</v>
      </c>
      <c r="E18" s="17">
        <v>217</v>
      </c>
      <c r="F18" s="17">
        <v>614</v>
      </c>
      <c r="G18" s="17">
        <v>363</v>
      </c>
      <c r="H18" s="17">
        <v>582</v>
      </c>
      <c r="I18" s="17">
        <v>920</v>
      </c>
      <c r="J18" s="17">
        <v>629</v>
      </c>
      <c r="K18" s="17">
        <v>563</v>
      </c>
      <c r="L18" s="17">
        <v>925</v>
      </c>
      <c r="M18" s="17">
        <v>913</v>
      </c>
      <c r="N18" s="17">
        <v>1614</v>
      </c>
      <c r="O18" s="17">
        <v>1299</v>
      </c>
      <c r="P18" s="17">
        <v>1440</v>
      </c>
      <c r="Q18" s="17">
        <v>1059</v>
      </c>
      <c r="R18" s="17">
        <v>527</v>
      </c>
      <c r="S18" s="28">
        <v>181</v>
      </c>
      <c r="T18" s="45" t="s">
        <v>285</v>
      </c>
      <c r="U18" s="226" t="s">
        <v>282</v>
      </c>
      <c r="V18" s="220">
        <v>12537</v>
      </c>
    </row>
    <row r="19" spans="1:22" s="127" customFormat="1" ht="15.5">
      <c r="A19" s="99">
        <v>45080</v>
      </c>
      <c r="B19" s="18">
        <v>258</v>
      </c>
      <c r="C19" s="18">
        <v>192</v>
      </c>
      <c r="D19" s="18">
        <v>130</v>
      </c>
      <c r="E19" s="18">
        <v>189</v>
      </c>
      <c r="F19" s="18">
        <v>107</v>
      </c>
      <c r="G19" s="18">
        <v>282</v>
      </c>
      <c r="H19" s="18">
        <v>429</v>
      </c>
      <c r="I19" s="18">
        <v>646</v>
      </c>
      <c r="J19" s="18">
        <v>569</v>
      </c>
      <c r="K19" s="18">
        <v>505</v>
      </c>
      <c r="L19" s="18">
        <v>634</v>
      </c>
      <c r="M19" s="18">
        <v>796</v>
      </c>
      <c r="N19" s="18">
        <v>949</v>
      </c>
      <c r="O19" s="18">
        <v>990</v>
      </c>
      <c r="P19" s="18">
        <v>1209</v>
      </c>
      <c r="Q19" s="18">
        <v>931</v>
      </c>
      <c r="R19" s="18">
        <v>402</v>
      </c>
      <c r="S19" s="30">
        <v>156</v>
      </c>
      <c r="T19" s="47" t="s">
        <v>285</v>
      </c>
      <c r="U19" s="225" t="s">
        <v>282</v>
      </c>
      <c r="V19" s="221">
        <v>9414</v>
      </c>
    </row>
    <row r="20" spans="1:22" s="127" customFormat="1" ht="15.5">
      <c r="A20" s="92">
        <v>45174</v>
      </c>
      <c r="B20" s="17">
        <v>167</v>
      </c>
      <c r="C20" s="17">
        <v>152</v>
      </c>
      <c r="D20" s="17">
        <v>177</v>
      </c>
      <c r="E20" s="17">
        <v>228</v>
      </c>
      <c r="F20" s="17">
        <v>161</v>
      </c>
      <c r="G20" s="17">
        <v>246</v>
      </c>
      <c r="H20" s="17">
        <v>479</v>
      </c>
      <c r="I20" s="17">
        <v>622</v>
      </c>
      <c r="J20" s="17">
        <v>574</v>
      </c>
      <c r="K20" s="17">
        <v>567</v>
      </c>
      <c r="L20" s="17">
        <v>670</v>
      </c>
      <c r="M20" s="17">
        <v>733</v>
      </c>
      <c r="N20" s="17">
        <v>1042</v>
      </c>
      <c r="O20" s="17">
        <v>972</v>
      </c>
      <c r="P20" s="17">
        <v>1207</v>
      </c>
      <c r="Q20" s="17">
        <v>983</v>
      </c>
      <c r="R20" s="17">
        <v>428</v>
      </c>
      <c r="S20" s="28">
        <v>161</v>
      </c>
      <c r="T20" s="45" t="s">
        <v>285</v>
      </c>
      <c r="U20" s="226" t="s">
        <v>282</v>
      </c>
      <c r="V20" s="220">
        <v>9628</v>
      </c>
    </row>
    <row r="21" spans="1:22" s="127" customFormat="1" ht="15.5">
      <c r="A21" s="99">
        <v>45268</v>
      </c>
      <c r="B21" s="18">
        <v>242</v>
      </c>
      <c r="C21" s="18">
        <v>212</v>
      </c>
      <c r="D21" s="18">
        <v>147</v>
      </c>
      <c r="E21" s="18">
        <v>226</v>
      </c>
      <c r="F21" s="18">
        <v>148</v>
      </c>
      <c r="G21" s="18">
        <v>256</v>
      </c>
      <c r="H21" s="18">
        <v>450</v>
      </c>
      <c r="I21" s="18">
        <v>547</v>
      </c>
      <c r="J21" s="18">
        <v>678</v>
      </c>
      <c r="K21" s="18">
        <v>521</v>
      </c>
      <c r="L21" s="18">
        <v>830</v>
      </c>
      <c r="M21" s="18">
        <v>674</v>
      </c>
      <c r="N21" s="18">
        <v>889</v>
      </c>
      <c r="O21" s="18">
        <v>1148</v>
      </c>
      <c r="P21" s="18">
        <v>1105</v>
      </c>
      <c r="Q21" s="18">
        <v>905</v>
      </c>
      <c r="R21" s="18">
        <v>476</v>
      </c>
      <c r="S21" s="30">
        <v>173</v>
      </c>
      <c r="T21" s="47" t="s">
        <v>285</v>
      </c>
      <c r="U21" s="225" t="s">
        <v>282</v>
      </c>
      <c r="V21" s="221">
        <v>9679</v>
      </c>
    </row>
    <row r="23" spans="1:22" ht="18">
      <c r="A23" s="19"/>
      <c r="B23" s="19" t="s">
        <v>122</v>
      </c>
      <c r="C23" s="23"/>
      <c r="D23" s="23"/>
      <c r="E23" s="23"/>
      <c r="F23" s="23"/>
      <c r="G23" s="23"/>
      <c r="H23" s="23"/>
      <c r="I23" s="23"/>
      <c r="J23" s="23"/>
      <c r="K23" s="23"/>
      <c r="L23" s="23"/>
      <c r="M23" s="23"/>
      <c r="N23" s="23"/>
      <c r="O23" s="23"/>
      <c r="P23" s="23"/>
      <c r="Q23" s="23"/>
      <c r="R23" s="23"/>
      <c r="S23" s="23"/>
      <c r="T23" s="23"/>
      <c r="U23" s="23"/>
      <c r="V23" s="23"/>
    </row>
    <row r="24" spans="1:22" ht="15.5">
      <c r="A24" s="167" t="s">
        <v>61</v>
      </c>
      <c r="B24" s="162" t="s">
        <v>62</v>
      </c>
      <c r="C24" s="170" t="s">
        <v>63</v>
      </c>
      <c r="D24" s="171" t="s">
        <v>64</v>
      </c>
      <c r="E24" s="162" t="s">
        <v>65</v>
      </c>
      <c r="F24" s="162" t="s">
        <v>66</v>
      </c>
      <c r="G24" s="162" t="s">
        <v>67</v>
      </c>
      <c r="H24" s="162" t="s">
        <v>68</v>
      </c>
      <c r="I24" s="162" t="s">
        <v>69</v>
      </c>
      <c r="J24" s="162" t="s">
        <v>70</v>
      </c>
      <c r="K24" s="162" t="s">
        <v>71</v>
      </c>
      <c r="L24" s="162" t="s">
        <v>72</v>
      </c>
      <c r="M24" s="162" t="s">
        <v>73</v>
      </c>
      <c r="N24" s="162" t="s">
        <v>74</v>
      </c>
      <c r="O24" s="162" t="s">
        <v>75</v>
      </c>
      <c r="P24" s="162" t="s">
        <v>76</v>
      </c>
      <c r="Q24" s="162" t="s">
        <v>77</v>
      </c>
      <c r="R24" s="162" t="s">
        <v>78</v>
      </c>
      <c r="S24" s="162" t="s">
        <v>79</v>
      </c>
      <c r="T24" s="162" t="s">
        <v>80</v>
      </c>
      <c r="U24" s="162" t="s">
        <v>2</v>
      </c>
      <c r="V24" s="165" t="s">
        <v>3</v>
      </c>
    </row>
    <row r="25" spans="1:22" ht="15.5">
      <c r="A25" s="154">
        <v>43617</v>
      </c>
      <c r="B25" s="47" t="s">
        <v>283</v>
      </c>
      <c r="C25" s="47" t="s">
        <v>283</v>
      </c>
      <c r="D25" s="47">
        <v>1496.6000000000001</v>
      </c>
      <c r="E25" s="47">
        <v>2627</v>
      </c>
      <c r="F25" s="47" t="s">
        <v>283</v>
      </c>
      <c r="G25" s="38">
        <v>1533.1</v>
      </c>
      <c r="H25" s="38">
        <v>2326.2400000000002</v>
      </c>
      <c r="I25" s="38">
        <v>2108</v>
      </c>
      <c r="J25" s="38">
        <v>6725.6500000000005</v>
      </c>
      <c r="K25" s="38">
        <v>4549.2</v>
      </c>
      <c r="L25" s="38">
        <v>6380.2</v>
      </c>
      <c r="M25" s="38">
        <v>9302.84</v>
      </c>
      <c r="N25" s="38">
        <v>18466.350000000002</v>
      </c>
      <c r="O25" s="38">
        <v>16906.75</v>
      </c>
      <c r="P25" s="38">
        <v>19734.2</v>
      </c>
      <c r="Q25" s="38">
        <v>12046.96</v>
      </c>
      <c r="R25" s="38">
        <v>4315.9499999999989</v>
      </c>
      <c r="S25" s="38">
        <v>3900</v>
      </c>
      <c r="T25" s="47" t="s">
        <v>283</v>
      </c>
      <c r="U25" s="47">
        <v>0</v>
      </c>
      <c r="V25" s="38">
        <v>112419.04</v>
      </c>
    </row>
    <row r="26" spans="1:22" ht="15.5">
      <c r="A26" s="153">
        <v>43709</v>
      </c>
      <c r="B26" s="37">
        <v>9741.3000000000011</v>
      </c>
      <c r="C26" s="37">
        <v>7379.1500000000005</v>
      </c>
      <c r="D26" s="37">
        <v>6845.1500000000005</v>
      </c>
      <c r="E26" s="37">
        <v>9617.4</v>
      </c>
      <c r="F26" s="37">
        <v>10418.15</v>
      </c>
      <c r="G26" s="37">
        <v>9848.64</v>
      </c>
      <c r="H26" s="37">
        <v>20101.3</v>
      </c>
      <c r="I26" s="37">
        <v>18699.2</v>
      </c>
      <c r="J26" s="37">
        <v>22759.300000000003</v>
      </c>
      <c r="K26" s="37">
        <v>24082.05</v>
      </c>
      <c r="L26" s="37">
        <v>45642.71</v>
      </c>
      <c r="M26" s="37">
        <v>45546.509999999995</v>
      </c>
      <c r="N26" s="37">
        <v>63399.409999999996</v>
      </c>
      <c r="O26" s="37">
        <v>86095.2</v>
      </c>
      <c r="P26" s="37">
        <v>65862.05</v>
      </c>
      <c r="Q26" s="37">
        <v>49818.98</v>
      </c>
      <c r="R26" s="37">
        <v>29690.560000000001</v>
      </c>
      <c r="S26" s="37">
        <v>6729.05</v>
      </c>
      <c r="T26" s="45" t="s">
        <v>283</v>
      </c>
      <c r="U26" s="45">
        <v>0</v>
      </c>
      <c r="V26" s="37">
        <v>532276.11</v>
      </c>
    </row>
    <row r="27" spans="1:22" ht="15.5">
      <c r="A27" s="154">
        <v>43800</v>
      </c>
      <c r="B27" s="38">
        <v>12210.55</v>
      </c>
      <c r="C27" s="38">
        <v>7538.5</v>
      </c>
      <c r="D27" s="38">
        <v>8251.4</v>
      </c>
      <c r="E27" s="38">
        <v>10922.800000000001</v>
      </c>
      <c r="F27" s="38">
        <v>5683.75</v>
      </c>
      <c r="G27" s="38">
        <v>13907.400000000001</v>
      </c>
      <c r="H27" s="38">
        <v>23424.3</v>
      </c>
      <c r="I27" s="38">
        <v>19606.299999999996</v>
      </c>
      <c r="J27" s="38">
        <v>20447.550000000003</v>
      </c>
      <c r="K27" s="38">
        <v>34685.5</v>
      </c>
      <c r="L27" s="38">
        <v>32240.14</v>
      </c>
      <c r="M27" s="38">
        <v>57451.659999999996</v>
      </c>
      <c r="N27" s="38">
        <v>63325.310000000012</v>
      </c>
      <c r="O27" s="38">
        <v>71609.2</v>
      </c>
      <c r="P27" s="38">
        <v>67479.87</v>
      </c>
      <c r="Q27" s="38">
        <v>50366</v>
      </c>
      <c r="R27" s="38">
        <v>24486.3</v>
      </c>
      <c r="S27" s="38">
        <v>7391.9500000000007</v>
      </c>
      <c r="T27" s="38">
        <v>2170.3000000000002</v>
      </c>
      <c r="U27" s="47">
        <v>0</v>
      </c>
      <c r="V27" s="38">
        <v>533198.78</v>
      </c>
    </row>
    <row r="28" spans="1:22" ht="15.5">
      <c r="A28" s="153">
        <v>43891</v>
      </c>
      <c r="B28" s="37">
        <v>10768.65</v>
      </c>
      <c r="C28" s="37">
        <v>6880.7</v>
      </c>
      <c r="D28" s="37">
        <v>7748.5999999999995</v>
      </c>
      <c r="E28" s="37">
        <v>17649.96</v>
      </c>
      <c r="F28" s="37">
        <v>8787.5499999999993</v>
      </c>
      <c r="G28" s="37">
        <v>16780.850000000002</v>
      </c>
      <c r="H28" s="37">
        <v>23240.950000000008</v>
      </c>
      <c r="I28" s="37">
        <v>22493.85</v>
      </c>
      <c r="J28" s="37">
        <v>27595.34</v>
      </c>
      <c r="K28" s="37">
        <v>30331.100000000002</v>
      </c>
      <c r="L28" s="37">
        <v>41435.26</v>
      </c>
      <c r="M28" s="37">
        <v>55886.67</v>
      </c>
      <c r="N28" s="37">
        <v>62635.579999999994</v>
      </c>
      <c r="O28" s="37">
        <v>85713.459999999992</v>
      </c>
      <c r="P28" s="37">
        <v>90608.349999999991</v>
      </c>
      <c r="Q28" s="37">
        <v>47496.639999999999</v>
      </c>
      <c r="R28" s="37">
        <v>26070.85</v>
      </c>
      <c r="S28" s="37">
        <v>10084.950000000001</v>
      </c>
      <c r="T28" s="37">
        <v>1570.65</v>
      </c>
      <c r="U28" s="45" t="s">
        <v>283</v>
      </c>
      <c r="V28" s="37">
        <v>593779.96</v>
      </c>
    </row>
    <row r="29" spans="1:22" ht="15.5">
      <c r="A29" s="154">
        <v>43983</v>
      </c>
      <c r="B29" s="38">
        <v>4749.95</v>
      </c>
      <c r="C29" s="38">
        <v>3100.1</v>
      </c>
      <c r="D29" s="38">
        <v>3779.5499999999997</v>
      </c>
      <c r="E29" s="38">
        <v>7206.95</v>
      </c>
      <c r="F29" s="38">
        <v>2834.45</v>
      </c>
      <c r="G29" s="38">
        <v>8246.75</v>
      </c>
      <c r="H29" s="38">
        <v>13569.249999999998</v>
      </c>
      <c r="I29" s="38">
        <v>13291.489999999998</v>
      </c>
      <c r="J29" s="38">
        <v>18228.34</v>
      </c>
      <c r="K29" s="38">
        <v>15232.189999999999</v>
      </c>
      <c r="L29" s="38">
        <v>21631.31</v>
      </c>
      <c r="M29" s="38">
        <v>27501.19</v>
      </c>
      <c r="N29" s="38">
        <v>30298.09</v>
      </c>
      <c r="O29" s="38">
        <v>39228.379999999997</v>
      </c>
      <c r="P29" s="38">
        <v>42236.33</v>
      </c>
      <c r="Q29" s="38">
        <v>28601.599999999999</v>
      </c>
      <c r="R29" s="38">
        <v>14033.62</v>
      </c>
      <c r="S29" s="38">
        <v>4448.6000000000004</v>
      </c>
      <c r="T29" s="38">
        <v>298.55</v>
      </c>
      <c r="U29" s="47">
        <v>0</v>
      </c>
      <c r="V29" s="38">
        <v>298516.68999999994</v>
      </c>
    </row>
    <row r="30" spans="1:22" ht="15.5">
      <c r="A30" s="153">
        <v>44075</v>
      </c>
      <c r="B30" s="37">
        <v>7271.25</v>
      </c>
      <c r="C30" s="37">
        <v>6236.7000000000007</v>
      </c>
      <c r="D30" s="37">
        <v>8446.94</v>
      </c>
      <c r="E30" s="37">
        <v>8975.9500000000007</v>
      </c>
      <c r="F30" s="37">
        <v>8519.0499999999993</v>
      </c>
      <c r="G30" s="37">
        <v>9063.85</v>
      </c>
      <c r="H30" s="37">
        <v>20453.550000000003</v>
      </c>
      <c r="I30" s="37">
        <v>22375.489999999998</v>
      </c>
      <c r="J30" s="37">
        <v>25414.449999999997</v>
      </c>
      <c r="K30" s="37">
        <v>30222.17</v>
      </c>
      <c r="L30" s="37">
        <v>37725.770000000004</v>
      </c>
      <c r="M30" s="37">
        <v>58827.540000000008</v>
      </c>
      <c r="N30" s="37">
        <v>56753.33</v>
      </c>
      <c r="O30" s="37">
        <v>79607.149999999994</v>
      </c>
      <c r="P30" s="37">
        <v>85390.939999999988</v>
      </c>
      <c r="Q30" s="37">
        <v>46750.720000000001</v>
      </c>
      <c r="R30" s="37">
        <v>28155.41</v>
      </c>
      <c r="S30" s="37">
        <v>11865.650000000001</v>
      </c>
      <c r="T30" s="37">
        <v>840.65</v>
      </c>
      <c r="U30" s="45" t="s">
        <v>283</v>
      </c>
      <c r="V30" s="37">
        <v>552896.56000000006</v>
      </c>
    </row>
    <row r="31" spans="1:22" ht="15.5">
      <c r="A31" s="154">
        <v>44166</v>
      </c>
      <c r="B31" s="38">
        <v>8271.5999999999985</v>
      </c>
      <c r="C31" s="38">
        <v>4307.45</v>
      </c>
      <c r="D31" s="38">
        <v>7667.29</v>
      </c>
      <c r="E31" s="38">
        <v>14929.900000000001</v>
      </c>
      <c r="F31" s="38">
        <v>4841.8</v>
      </c>
      <c r="G31" s="38">
        <v>10460.850000000002</v>
      </c>
      <c r="H31" s="38">
        <v>17058.7</v>
      </c>
      <c r="I31" s="38">
        <v>21827.919999999998</v>
      </c>
      <c r="J31" s="38">
        <v>25303.88</v>
      </c>
      <c r="K31" s="38">
        <v>21822.86</v>
      </c>
      <c r="L31" s="38">
        <v>28809.300000000003</v>
      </c>
      <c r="M31" s="38">
        <v>46247.96</v>
      </c>
      <c r="N31" s="38">
        <v>51166.759999999987</v>
      </c>
      <c r="O31" s="38">
        <v>65529.76999999999</v>
      </c>
      <c r="P31" s="38">
        <v>79034.180000000022</v>
      </c>
      <c r="Q31" s="38">
        <v>45724.83</v>
      </c>
      <c r="R31" s="38">
        <v>23985.66</v>
      </c>
      <c r="S31" s="38">
        <v>11644.349999999999</v>
      </c>
      <c r="T31" s="38">
        <v>580.15</v>
      </c>
      <c r="U31" s="47" t="s">
        <v>283</v>
      </c>
      <c r="V31" s="38">
        <v>489215.20999999996</v>
      </c>
    </row>
    <row r="32" spans="1:22" ht="15.5">
      <c r="A32" s="153">
        <v>44256</v>
      </c>
      <c r="B32" s="37">
        <v>8800.7599999999984</v>
      </c>
      <c r="C32" s="37">
        <v>5981.65</v>
      </c>
      <c r="D32" s="37">
        <v>10199.849999999999</v>
      </c>
      <c r="E32" s="37">
        <v>9320.4599999999991</v>
      </c>
      <c r="F32" s="37">
        <v>10714</v>
      </c>
      <c r="G32" s="37">
        <v>7840.75</v>
      </c>
      <c r="H32" s="37">
        <v>22542.909999999996</v>
      </c>
      <c r="I32" s="37">
        <v>15872.949999999999</v>
      </c>
      <c r="J32" s="37">
        <v>19072.5</v>
      </c>
      <c r="K32" s="37">
        <v>25456.5</v>
      </c>
      <c r="L32" s="37">
        <v>31026.98</v>
      </c>
      <c r="M32" s="37">
        <v>40968.720000000008</v>
      </c>
      <c r="N32" s="37">
        <v>53409.959999999992</v>
      </c>
      <c r="O32" s="37">
        <v>58369.64</v>
      </c>
      <c r="P32" s="37">
        <v>72705.229999999981</v>
      </c>
      <c r="Q32" s="37">
        <v>47123.26</v>
      </c>
      <c r="R32" s="37">
        <v>24785.21</v>
      </c>
      <c r="S32" s="37">
        <v>8141.4500000000007</v>
      </c>
      <c r="T32" s="37">
        <v>571.54999999999995</v>
      </c>
      <c r="U32" s="45">
        <v>0</v>
      </c>
      <c r="V32" s="37">
        <v>472904.33</v>
      </c>
    </row>
    <row r="33" spans="1:22" ht="15.5">
      <c r="A33" s="102">
        <v>44348</v>
      </c>
      <c r="B33" s="38">
        <v>7238.65</v>
      </c>
      <c r="C33" s="87">
        <v>11829.05</v>
      </c>
      <c r="D33" s="87">
        <v>8741.81</v>
      </c>
      <c r="E33" s="87">
        <v>14356.570000000003</v>
      </c>
      <c r="F33" s="87">
        <v>7709.7400000000007</v>
      </c>
      <c r="G33" s="87">
        <v>13788.699999999999</v>
      </c>
      <c r="H33" s="87">
        <v>21111.299999999996</v>
      </c>
      <c r="I33" s="87">
        <v>22813.299999999996</v>
      </c>
      <c r="J33" s="87">
        <v>17488.949999999997</v>
      </c>
      <c r="K33" s="87">
        <v>33385.550000000003</v>
      </c>
      <c r="L33" s="87">
        <v>32261.990000000005</v>
      </c>
      <c r="M33" s="87">
        <v>36980.159999999996</v>
      </c>
      <c r="N33" s="87">
        <v>62656.289999999994</v>
      </c>
      <c r="O33" s="87">
        <v>74574.130000000019</v>
      </c>
      <c r="P33" s="87">
        <v>74644.69</v>
      </c>
      <c r="Q33" s="87">
        <v>54429.899999999994</v>
      </c>
      <c r="R33" s="87">
        <v>23729.85</v>
      </c>
      <c r="S33" s="88">
        <v>7761.65</v>
      </c>
      <c r="T33" s="88">
        <f>'[1]June 2021'!S$86</f>
        <v>1958.55</v>
      </c>
      <c r="U33" s="88">
        <f>'[1]June 2021'!T$86</f>
        <v>35</v>
      </c>
      <c r="V33" s="88">
        <v>527495.83000000007</v>
      </c>
    </row>
    <row r="34" spans="1:22" s="71" customFormat="1" ht="15.5">
      <c r="A34" s="104">
        <v>44440</v>
      </c>
      <c r="B34" s="37">
        <v>10141.15</v>
      </c>
      <c r="C34" s="89">
        <v>5940.95</v>
      </c>
      <c r="D34" s="89">
        <v>4266.99</v>
      </c>
      <c r="E34" s="89">
        <v>15317.199999999999</v>
      </c>
      <c r="F34" s="89">
        <v>8575.2000000000007</v>
      </c>
      <c r="G34" s="89">
        <v>9717.7899999999991</v>
      </c>
      <c r="H34" s="89">
        <v>25909.499999999993</v>
      </c>
      <c r="I34" s="89">
        <v>22532.749999999996</v>
      </c>
      <c r="J34" s="89">
        <v>20770.620000000003</v>
      </c>
      <c r="K34" s="89">
        <v>25897.149999999998</v>
      </c>
      <c r="L34" s="89">
        <v>30318.869999999992</v>
      </c>
      <c r="M34" s="89">
        <v>28955.370000000003</v>
      </c>
      <c r="N34" s="89">
        <v>45360.83</v>
      </c>
      <c r="O34" s="89">
        <v>64399.510000000009</v>
      </c>
      <c r="P34" s="89">
        <v>59119.580000000009</v>
      </c>
      <c r="Q34" s="89">
        <v>49291.51</v>
      </c>
      <c r="R34" s="89">
        <v>18103.599999999995</v>
      </c>
      <c r="S34" s="90">
        <v>5831.2499999999991</v>
      </c>
      <c r="T34" s="90">
        <f>'[1]September 2021'!S$86</f>
        <v>1513.6499999999999</v>
      </c>
      <c r="U34" s="90">
        <f>'[1]September 2021'!T$86</f>
        <v>200</v>
      </c>
      <c r="V34" s="90">
        <v>452163.47000000003</v>
      </c>
    </row>
    <row r="35" spans="1:22" s="127" customFormat="1" ht="15.5">
      <c r="A35" s="99">
        <v>44531</v>
      </c>
      <c r="B35" s="38">
        <v>15223.05</v>
      </c>
      <c r="C35" s="87">
        <v>32124.399999999998</v>
      </c>
      <c r="D35" s="87">
        <v>21704.25</v>
      </c>
      <c r="E35" s="87">
        <v>41189.899999999994</v>
      </c>
      <c r="F35" s="87">
        <v>40921.250000000007</v>
      </c>
      <c r="G35" s="87">
        <v>39557.659999999996</v>
      </c>
      <c r="H35" s="87">
        <v>118154.46</v>
      </c>
      <c r="I35" s="87">
        <v>135733.75</v>
      </c>
      <c r="J35" s="87">
        <v>140215.39999999997</v>
      </c>
      <c r="K35" s="87">
        <v>111636.56999999999</v>
      </c>
      <c r="L35" s="87">
        <v>146528.58000000005</v>
      </c>
      <c r="M35" s="87">
        <v>183216.08000000002</v>
      </c>
      <c r="N35" s="87">
        <v>234915.18999999997</v>
      </c>
      <c r="O35" s="87">
        <v>276817.94</v>
      </c>
      <c r="P35" s="87">
        <v>303760.38</v>
      </c>
      <c r="Q35" s="87">
        <v>172179.06000000003</v>
      </c>
      <c r="R35" s="87">
        <v>92657.53</v>
      </c>
      <c r="S35" s="88">
        <v>50036.409999999996</v>
      </c>
      <c r="T35" s="88">
        <f>'[1]December 2021'!S$86</f>
        <v>12516.5</v>
      </c>
      <c r="U35" s="88">
        <f>'[1]December 2021'!T$86</f>
        <v>2301.35</v>
      </c>
      <c r="V35" s="88">
        <v>2171389.71</v>
      </c>
    </row>
    <row r="36" spans="1:22" s="71" customFormat="1" ht="15.5">
      <c r="A36" s="92">
        <v>44621</v>
      </c>
      <c r="B36" s="37">
        <v>17515.700000000004</v>
      </c>
      <c r="C36" s="119">
        <v>25708.799999999999</v>
      </c>
      <c r="D36" s="119">
        <v>14392.149999999998</v>
      </c>
      <c r="E36" s="119">
        <v>33669.780000000006</v>
      </c>
      <c r="F36" s="119">
        <v>35038.360000000008</v>
      </c>
      <c r="G36" s="119">
        <v>25942.78</v>
      </c>
      <c r="H36" s="119">
        <v>79042.959999999992</v>
      </c>
      <c r="I36" s="119">
        <v>89893.849999999991</v>
      </c>
      <c r="J36" s="119">
        <v>87646.3</v>
      </c>
      <c r="K36" s="119">
        <v>113247.24000000003</v>
      </c>
      <c r="L36" s="119">
        <v>115256.83</v>
      </c>
      <c r="M36" s="119">
        <v>145561.63000000003</v>
      </c>
      <c r="N36" s="119">
        <v>181309.20999999996</v>
      </c>
      <c r="O36" s="119">
        <v>260849.76</v>
      </c>
      <c r="P36" s="119">
        <v>255920.90999999995</v>
      </c>
      <c r="Q36" s="119">
        <v>174757.29</v>
      </c>
      <c r="R36" s="119">
        <v>111889.41</v>
      </c>
      <c r="S36" s="120">
        <v>33495.869999999995</v>
      </c>
      <c r="T36" s="120">
        <f>'[1]March 2022'!S$86</f>
        <v>12333.8</v>
      </c>
      <c r="U36" s="120">
        <f>'[1]March 2022'!T$86</f>
        <v>967</v>
      </c>
      <c r="V36" s="120">
        <v>1814439.6300000001</v>
      </c>
    </row>
    <row r="37" spans="1:22" s="57" customFormat="1" ht="15.5">
      <c r="A37" s="102">
        <v>44713</v>
      </c>
      <c r="B37" s="38">
        <v>21076.050000000007</v>
      </c>
      <c r="C37" s="95">
        <v>29401.919999999998</v>
      </c>
      <c r="D37" s="95">
        <v>17723.2</v>
      </c>
      <c r="E37" s="95">
        <v>41159.340000000004</v>
      </c>
      <c r="F37" s="95">
        <v>43209.219999999994</v>
      </c>
      <c r="G37" s="95">
        <v>40487.840000000011</v>
      </c>
      <c r="H37" s="95">
        <v>80748.170000000013</v>
      </c>
      <c r="I37" s="95">
        <v>98593.810000000012</v>
      </c>
      <c r="J37" s="95">
        <v>93712.69</v>
      </c>
      <c r="K37" s="95">
        <v>108111.09000000001</v>
      </c>
      <c r="L37" s="95">
        <v>147043.75</v>
      </c>
      <c r="M37" s="95">
        <v>199074.38999999998</v>
      </c>
      <c r="N37" s="95">
        <v>245837.37000000002</v>
      </c>
      <c r="O37" s="95">
        <v>282475.03000000009</v>
      </c>
      <c r="P37" s="95">
        <v>331930.13000000012</v>
      </c>
      <c r="Q37" s="95">
        <v>220994.37999999995</v>
      </c>
      <c r="R37" s="95">
        <v>150378.33000000002</v>
      </c>
      <c r="S37" s="96">
        <v>42736.74</v>
      </c>
      <c r="T37" s="96">
        <f>'[1]June 2022'!S$86</f>
        <v>14518.6</v>
      </c>
      <c r="U37" s="96">
        <f>'[1]June 2022'!T$86</f>
        <v>1297.5</v>
      </c>
      <c r="V37" s="96">
        <v>2210509.5500000003</v>
      </c>
    </row>
    <row r="38" spans="1:22" s="123" customFormat="1" ht="15.5">
      <c r="A38" s="92">
        <v>44805</v>
      </c>
      <c r="B38" s="37">
        <v>25164.66</v>
      </c>
      <c r="C38" s="119">
        <v>35153.050000000003</v>
      </c>
      <c r="D38" s="119">
        <v>25197.05</v>
      </c>
      <c r="E38" s="119">
        <v>42206.069999999992</v>
      </c>
      <c r="F38" s="119">
        <v>34414.350000000006</v>
      </c>
      <c r="G38" s="119">
        <v>33655.629999999997</v>
      </c>
      <c r="H38" s="119">
        <v>92370.26999999999</v>
      </c>
      <c r="I38" s="119">
        <v>116542.5</v>
      </c>
      <c r="J38" s="119">
        <v>125870.34000000003</v>
      </c>
      <c r="K38" s="119">
        <v>114944.89000000001</v>
      </c>
      <c r="L38" s="119">
        <v>152725.74000000002</v>
      </c>
      <c r="M38" s="119">
        <v>195051.01000000004</v>
      </c>
      <c r="N38" s="119">
        <v>233338.98999999993</v>
      </c>
      <c r="O38" s="119">
        <v>262806.50999999995</v>
      </c>
      <c r="P38" s="119">
        <v>318993.09999999992</v>
      </c>
      <c r="Q38" s="119">
        <v>200981.97000000012</v>
      </c>
      <c r="R38" s="119">
        <v>127173.74</v>
      </c>
      <c r="S38" s="120">
        <v>58954.35</v>
      </c>
      <c r="T38" s="120">
        <f>'[1]September 2022'!S$86</f>
        <v>18669.7</v>
      </c>
      <c r="U38" s="120">
        <f>'[1]September 2022'!T$86</f>
        <v>1335.9</v>
      </c>
      <c r="V38" s="120">
        <v>2215549.8200000003</v>
      </c>
    </row>
    <row r="39" spans="1:22" s="57" customFormat="1" ht="15.5">
      <c r="A39" s="99">
        <v>44896</v>
      </c>
      <c r="B39" s="38">
        <v>22300.739999999998</v>
      </c>
      <c r="C39" s="95">
        <v>39235.5</v>
      </c>
      <c r="D39" s="95">
        <v>32144.470000000005</v>
      </c>
      <c r="E39" s="95">
        <v>40867.22</v>
      </c>
      <c r="F39" s="95">
        <v>45450.79</v>
      </c>
      <c r="G39" s="95">
        <v>37034.039999999994</v>
      </c>
      <c r="H39" s="95">
        <v>108661.09999999998</v>
      </c>
      <c r="I39" s="95">
        <v>122370.98000000003</v>
      </c>
      <c r="J39" s="95">
        <v>146728.11000000002</v>
      </c>
      <c r="K39" s="95">
        <v>135259.11000000004</v>
      </c>
      <c r="L39" s="95">
        <v>164195.04</v>
      </c>
      <c r="M39" s="95">
        <v>192507.07999999993</v>
      </c>
      <c r="N39" s="95">
        <v>288192.62000000005</v>
      </c>
      <c r="O39" s="95">
        <v>297003.99000000017</v>
      </c>
      <c r="P39" s="95">
        <v>322853.69000000006</v>
      </c>
      <c r="Q39" s="95">
        <v>255039.83000000002</v>
      </c>
      <c r="R39" s="95">
        <v>143722.50000000003</v>
      </c>
      <c r="S39" s="96">
        <v>54998.469999999987</v>
      </c>
      <c r="T39" s="96">
        <f>'[1]December 2022'!S$86</f>
        <v>25432.699999999997</v>
      </c>
      <c r="U39" s="96">
        <f>'[1]December 2022'!T$86</f>
        <v>1594.4</v>
      </c>
      <c r="V39" s="96">
        <v>2475592.3800000008</v>
      </c>
    </row>
    <row r="40" spans="1:22" s="127" customFormat="1" ht="15.5">
      <c r="A40" s="92">
        <v>44986</v>
      </c>
      <c r="B40" s="37">
        <v>22834.400000000001</v>
      </c>
      <c r="C40" s="119">
        <v>43190.6</v>
      </c>
      <c r="D40" s="119">
        <v>13559.38</v>
      </c>
      <c r="E40" s="119">
        <v>52984.6</v>
      </c>
      <c r="F40" s="119">
        <v>37946.25</v>
      </c>
      <c r="G40" s="119">
        <v>31386.170000000002</v>
      </c>
      <c r="H40" s="119">
        <v>71747.320000000007</v>
      </c>
      <c r="I40" s="119">
        <v>125173.27999999996</v>
      </c>
      <c r="J40" s="119">
        <v>123011.21999999999</v>
      </c>
      <c r="K40" s="119">
        <v>120890.85000000003</v>
      </c>
      <c r="L40" s="119">
        <v>178259.06</v>
      </c>
      <c r="M40" s="119">
        <v>172048.22</v>
      </c>
      <c r="N40" s="119">
        <v>266058.09000000003</v>
      </c>
      <c r="O40" s="119">
        <v>289065.3</v>
      </c>
      <c r="P40" s="119">
        <v>320524.09999999998</v>
      </c>
      <c r="Q40" s="119">
        <v>237369.84000000008</v>
      </c>
      <c r="R40" s="119">
        <v>123592.56999999996</v>
      </c>
      <c r="S40" s="120">
        <v>44343.38</v>
      </c>
      <c r="T40" s="120">
        <f>'[1]March 2023'!S$86</f>
        <v>6330.95</v>
      </c>
      <c r="U40" s="120">
        <f>'[1]March 2023'!T$86</f>
        <v>3508.15</v>
      </c>
      <c r="V40" s="120">
        <v>2283823.7300000004</v>
      </c>
    </row>
    <row r="41" spans="1:22" s="127" customFormat="1" ht="15.5">
      <c r="A41" s="99">
        <v>45080</v>
      </c>
      <c r="B41" s="38">
        <v>24995.4</v>
      </c>
      <c r="C41" s="95">
        <v>38656.050000000003</v>
      </c>
      <c r="D41" s="95">
        <v>19308.849999999999</v>
      </c>
      <c r="E41" s="95">
        <v>37643.119999999995</v>
      </c>
      <c r="F41" s="95">
        <v>29464.660000000003</v>
      </c>
      <c r="G41" s="95">
        <v>33292.540000000008</v>
      </c>
      <c r="H41" s="95">
        <v>70064.42</v>
      </c>
      <c r="I41" s="95">
        <v>114640.9</v>
      </c>
      <c r="J41" s="95">
        <v>122568.82</v>
      </c>
      <c r="K41" s="95">
        <v>129633.25</v>
      </c>
      <c r="L41" s="95">
        <v>171643.09999999998</v>
      </c>
      <c r="M41" s="95">
        <v>201484.00000000003</v>
      </c>
      <c r="N41" s="95">
        <v>240996.32999999993</v>
      </c>
      <c r="O41" s="95">
        <v>267193.78000000009</v>
      </c>
      <c r="P41" s="95">
        <v>294472.11000000004</v>
      </c>
      <c r="Q41" s="95">
        <v>265924.64</v>
      </c>
      <c r="R41" s="95">
        <v>104822.23000000001</v>
      </c>
      <c r="S41" s="96">
        <v>51288.3</v>
      </c>
      <c r="T41" s="96">
        <f>'[1]June 2023'!S$86</f>
        <v>18691.900000000001</v>
      </c>
      <c r="U41" s="96">
        <f>'[1]June 2023'!T$86</f>
        <v>3745</v>
      </c>
      <c r="V41" s="96">
        <v>2240529.4</v>
      </c>
    </row>
    <row r="42" spans="1:22" s="127" customFormat="1" ht="15.5">
      <c r="A42" s="92">
        <v>45174</v>
      </c>
      <c r="B42" s="37">
        <v>24229.540000000005</v>
      </c>
      <c r="C42" s="119">
        <v>32120.3</v>
      </c>
      <c r="D42" s="119">
        <v>22266.960000000003</v>
      </c>
      <c r="E42" s="119">
        <v>53118.560000000005</v>
      </c>
      <c r="F42" s="119">
        <v>45679</v>
      </c>
      <c r="G42" s="119">
        <v>31444.829999999998</v>
      </c>
      <c r="H42" s="119">
        <v>81667.150000000009</v>
      </c>
      <c r="I42" s="119">
        <v>116481.81</v>
      </c>
      <c r="J42" s="119">
        <v>130728.32999999999</v>
      </c>
      <c r="K42" s="119">
        <v>129790.84</v>
      </c>
      <c r="L42" s="119">
        <v>179916.90999999997</v>
      </c>
      <c r="M42" s="119">
        <v>218299.48</v>
      </c>
      <c r="N42" s="119">
        <v>270091.47000000003</v>
      </c>
      <c r="O42" s="119">
        <v>301819.44999999995</v>
      </c>
      <c r="P42" s="119">
        <v>345705.27999999974</v>
      </c>
      <c r="Q42" s="119">
        <v>259624.49000000002</v>
      </c>
      <c r="R42" s="119">
        <v>99913.890000000014</v>
      </c>
      <c r="S42" s="120">
        <v>52640.799999999996</v>
      </c>
      <c r="T42" s="120">
        <f>'[1]September 2023'!S$86</f>
        <v>13410.75</v>
      </c>
      <c r="U42" s="120">
        <f>'[1]September 2023'!T$86</f>
        <v>4602</v>
      </c>
      <c r="V42" s="120">
        <v>2413551.84</v>
      </c>
    </row>
    <row r="43" spans="1:22" s="127" customFormat="1" ht="15.5">
      <c r="A43" s="99">
        <v>45268</v>
      </c>
      <c r="B43" s="38">
        <v>18263.46</v>
      </c>
      <c r="C43" s="95">
        <v>22728.2</v>
      </c>
      <c r="D43" s="95">
        <v>19830.8</v>
      </c>
      <c r="E43" s="95">
        <v>42520.979999999996</v>
      </c>
      <c r="F43" s="95">
        <v>38493.790000000008</v>
      </c>
      <c r="G43" s="95">
        <v>36252.51</v>
      </c>
      <c r="H43" s="95">
        <v>76384.31</v>
      </c>
      <c r="I43" s="95">
        <v>134667.83000000002</v>
      </c>
      <c r="J43" s="95">
        <v>134710.31</v>
      </c>
      <c r="K43" s="95">
        <v>127960.94</v>
      </c>
      <c r="L43" s="95">
        <v>175897.02999999997</v>
      </c>
      <c r="M43" s="95">
        <v>184815.86</v>
      </c>
      <c r="N43" s="95">
        <v>239482.84999999998</v>
      </c>
      <c r="O43" s="95">
        <v>316477.45</v>
      </c>
      <c r="P43" s="95">
        <v>302382.36000000004</v>
      </c>
      <c r="Q43" s="95">
        <v>236809.56</v>
      </c>
      <c r="R43" s="95">
        <v>106957.68</v>
      </c>
      <c r="S43" s="96">
        <v>62673.249999999993</v>
      </c>
      <c r="T43" s="96">
        <f>'[1]December 2023'!S$86</f>
        <v>11499.449999999999</v>
      </c>
      <c r="U43" s="96">
        <f>'[1]December 2023'!T$86</f>
        <v>3789</v>
      </c>
      <c r="V43" s="96">
        <v>2292597.62</v>
      </c>
    </row>
    <row r="45" spans="1:22" ht="18">
      <c r="A45" s="19"/>
      <c r="B45" s="19" t="s">
        <v>124</v>
      </c>
      <c r="C45" s="20"/>
      <c r="D45" s="20"/>
      <c r="E45" s="20"/>
      <c r="F45" s="20"/>
      <c r="G45" s="20"/>
      <c r="H45" s="20"/>
      <c r="I45" s="20"/>
      <c r="J45" s="20"/>
      <c r="K45" s="20"/>
      <c r="L45" s="20"/>
      <c r="M45" s="20"/>
      <c r="N45" s="20"/>
      <c r="O45" s="20"/>
      <c r="P45" s="20"/>
      <c r="Q45" s="20"/>
      <c r="R45" s="20"/>
      <c r="S45" s="20"/>
      <c r="T45" s="20"/>
      <c r="U45" s="20"/>
      <c r="V45" s="23"/>
    </row>
    <row r="46" spans="1:22" ht="15.5">
      <c r="A46" s="167" t="s">
        <v>61</v>
      </c>
      <c r="B46" s="162" t="s">
        <v>62</v>
      </c>
      <c r="C46" s="170" t="s">
        <v>63</v>
      </c>
      <c r="D46" s="171" t="s">
        <v>64</v>
      </c>
      <c r="E46" s="162" t="s">
        <v>65</v>
      </c>
      <c r="F46" s="162" t="s">
        <v>66</v>
      </c>
      <c r="G46" s="162" t="s">
        <v>67</v>
      </c>
      <c r="H46" s="162" t="s">
        <v>68</v>
      </c>
      <c r="I46" s="162" t="s">
        <v>69</v>
      </c>
      <c r="J46" s="162" t="s">
        <v>70</v>
      </c>
      <c r="K46" s="162" t="s">
        <v>71</v>
      </c>
      <c r="L46" s="162" t="s">
        <v>72</v>
      </c>
      <c r="M46" s="162" t="s">
        <v>73</v>
      </c>
      <c r="N46" s="162" t="s">
        <v>74</v>
      </c>
      <c r="O46" s="162" t="s">
        <v>75</v>
      </c>
      <c r="P46" s="162" t="s">
        <v>76</v>
      </c>
      <c r="Q46" s="162" t="s">
        <v>77</v>
      </c>
      <c r="R46" s="162" t="s">
        <v>78</v>
      </c>
      <c r="S46" s="162" t="s">
        <v>79</v>
      </c>
      <c r="T46" s="162" t="s">
        <v>80</v>
      </c>
      <c r="U46" s="162" t="s">
        <v>2</v>
      </c>
      <c r="V46" s="165" t="s">
        <v>3</v>
      </c>
    </row>
    <row r="47" spans="1:22" ht="15.5">
      <c r="A47" s="154">
        <v>43617</v>
      </c>
      <c r="B47" s="47" t="s">
        <v>283</v>
      </c>
      <c r="C47" s="47">
        <v>335.4</v>
      </c>
      <c r="D47" s="47">
        <v>1790.8000000000002</v>
      </c>
      <c r="E47" s="47">
        <v>4138.4400000000005</v>
      </c>
      <c r="F47" s="47" t="s">
        <v>283</v>
      </c>
      <c r="G47" s="179">
        <v>2423.2199999999998</v>
      </c>
      <c r="H47" s="179">
        <v>2952.6</v>
      </c>
      <c r="I47" s="179">
        <v>4037.59</v>
      </c>
      <c r="J47" s="179">
        <v>10125.109999999999</v>
      </c>
      <c r="K47" s="179">
        <v>8423.7699999999986</v>
      </c>
      <c r="L47" s="179">
        <v>12565.73</v>
      </c>
      <c r="M47" s="179">
        <v>12905.17</v>
      </c>
      <c r="N47" s="179">
        <v>25057.43</v>
      </c>
      <c r="O47" s="179">
        <v>27152.52</v>
      </c>
      <c r="P47" s="179">
        <v>33847.26</v>
      </c>
      <c r="Q47" s="179">
        <v>20026.190000000002</v>
      </c>
      <c r="R47" s="179">
        <v>7425.4999999999991</v>
      </c>
      <c r="S47" s="179">
        <v>4723.07</v>
      </c>
      <c r="T47" s="47" t="s">
        <v>283</v>
      </c>
      <c r="U47" s="47">
        <v>0</v>
      </c>
      <c r="V47" s="38">
        <v>177929.80000000002</v>
      </c>
    </row>
    <row r="48" spans="1:22" ht="15.5">
      <c r="A48" s="153">
        <v>43709</v>
      </c>
      <c r="B48" s="180">
        <v>17233.27</v>
      </c>
      <c r="C48" s="180">
        <v>12139.659999999998</v>
      </c>
      <c r="D48" s="180">
        <v>11190.64</v>
      </c>
      <c r="E48" s="180">
        <v>16077.500000000002</v>
      </c>
      <c r="F48" s="180">
        <v>17904.84</v>
      </c>
      <c r="G48" s="180">
        <v>18557.53</v>
      </c>
      <c r="H48" s="180">
        <v>34742.51</v>
      </c>
      <c r="I48" s="180">
        <v>36566.65</v>
      </c>
      <c r="J48" s="180">
        <v>44696.939999999995</v>
      </c>
      <c r="K48" s="180">
        <v>37135.620000000003</v>
      </c>
      <c r="L48" s="180">
        <v>87872.079999999987</v>
      </c>
      <c r="M48" s="180">
        <v>78927.080000000016</v>
      </c>
      <c r="N48" s="180">
        <v>106307.22</v>
      </c>
      <c r="O48" s="180">
        <v>140493.00999999998</v>
      </c>
      <c r="P48" s="180">
        <v>104978.41000000002</v>
      </c>
      <c r="Q48" s="180">
        <v>92129.400000000009</v>
      </c>
      <c r="R48" s="180">
        <v>49558.189999999995</v>
      </c>
      <c r="S48" s="180">
        <v>10842.62</v>
      </c>
      <c r="T48" s="45" t="s">
        <v>283</v>
      </c>
      <c r="U48" s="45">
        <v>0</v>
      </c>
      <c r="V48" s="37">
        <v>917353.17</v>
      </c>
    </row>
    <row r="49" spans="1:22" ht="15.5">
      <c r="A49" s="154">
        <v>43800</v>
      </c>
      <c r="B49" s="179">
        <v>25204.17</v>
      </c>
      <c r="C49" s="179">
        <v>14636.610000000002</v>
      </c>
      <c r="D49" s="179">
        <v>12063.260000000002</v>
      </c>
      <c r="E49" s="179">
        <v>17859.759999999998</v>
      </c>
      <c r="F49" s="179">
        <v>11884.749999999998</v>
      </c>
      <c r="G49" s="179">
        <v>24057.129999999997</v>
      </c>
      <c r="H49" s="179">
        <v>46163.44000000001</v>
      </c>
      <c r="I49" s="179">
        <v>38943.169999999991</v>
      </c>
      <c r="J49" s="179">
        <v>38683.980000000003</v>
      </c>
      <c r="K49" s="179">
        <v>63034.489999999991</v>
      </c>
      <c r="L49" s="179">
        <v>61357.749999999993</v>
      </c>
      <c r="M49" s="179">
        <v>107415.79</v>
      </c>
      <c r="N49" s="179">
        <v>105874.74000000002</v>
      </c>
      <c r="O49" s="179">
        <v>121404.95</v>
      </c>
      <c r="P49" s="179">
        <v>110858.21</v>
      </c>
      <c r="Q49" s="179">
        <v>82648.37</v>
      </c>
      <c r="R49" s="179">
        <v>38537.039999999994</v>
      </c>
      <c r="S49" s="179">
        <v>14315.86</v>
      </c>
      <c r="T49" s="179">
        <v>4352.4799999999996</v>
      </c>
      <c r="U49" s="47">
        <v>0</v>
      </c>
      <c r="V49" s="38">
        <v>939295.95</v>
      </c>
    </row>
    <row r="50" spans="1:22" ht="15.5">
      <c r="A50" s="153">
        <v>43891</v>
      </c>
      <c r="B50" s="180">
        <v>20536.75</v>
      </c>
      <c r="C50" s="180">
        <v>11993.28</v>
      </c>
      <c r="D50" s="180">
        <v>12786.369999999999</v>
      </c>
      <c r="E50" s="180">
        <v>28239.260000000002</v>
      </c>
      <c r="F50" s="180">
        <v>14238.29</v>
      </c>
      <c r="G50" s="180">
        <v>37132.230000000003</v>
      </c>
      <c r="H50" s="180">
        <v>47985.409999999996</v>
      </c>
      <c r="I50" s="180">
        <v>37059.369999999995</v>
      </c>
      <c r="J50" s="180">
        <v>49038.549999999996</v>
      </c>
      <c r="K50" s="180">
        <v>48441.239999999991</v>
      </c>
      <c r="L50" s="180">
        <v>73556.63</v>
      </c>
      <c r="M50" s="180">
        <v>88612.779999999984</v>
      </c>
      <c r="N50" s="180">
        <v>100762.82</v>
      </c>
      <c r="O50" s="180">
        <v>132622.81</v>
      </c>
      <c r="P50" s="180">
        <v>158313.69</v>
      </c>
      <c r="Q50" s="180">
        <v>75592.53</v>
      </c>
      <c r="R50" s="180">
        <v>39861.19</v>
      </c>
      <c r="S50" s="180">
        <v>14156.75</v>
      </c>
      <c r="T50" s="180">
        <v>1985.0000000000002</v>
      </c>
      <c r="U50" s="45" t="s">
        <v>283</v>
      </c>
      <c r="V50" s="37">
        <v>992914.95</v>
      </c>
    </row>
    <row r="51" spans="1:22" ht="15.5">
      <c r="A51" s="154">
        <v>43983</v>
      </c>
      <c r="B51" s="179">
        <v>7689.5999999999995</v>
      </c>
      <c r="C51" s="179">
        <v>5347.3499999999995</v>
      </c>
      <c r="D51" s="179">
        <v>5994.1</v>
      </c>
      <c r="E51" s="179">
        <v>10279.950000000001</v>
      </c>
      <c r="F51" s="179">
        <v>4766.92</v>
      </c>
      <c r="G51" s="179">
        <v>16812.7</v>
      </c>
      <c r="H51" s="179">
        <v>27350.820000000003</v>
      </c>
      <c r="I51" s="179">
        <v>24329.809999999998</v>
      </c>
      <c r="J51" s="179">
        <v>30427.08</v>
      </c>
      <c r="K51" s="179">
        <v>30441.040000000001</v>
      </c>
      <c r="L51" s="179">
        <v>39577.840000000011</v>
      </c>
      <c r="M51" s="179">
        <v>41783.259999999987</v>
      </c>
      <c r="N51" s="179">
        <v>47715.02</v>
      </c>
      <c r="O51" s="179">
        <v>61667.030000000006</v>
      </c>
      <c r="P51" s="179">
        <v>62399.080000000009</v>
      </c>
      <c r="Q51" s="179">
        <v>41685.810000000005</v>
      </c>
      <c r="R51" s="179">
        <v>20455.000000000004</v>
      </c>
      <c r="S51" s="179">
        <v>9166.39</v>
      </c>
      <c r="T51" s="179">
        <v>298.55</v>
      </c>
      <c r="U51" s="47">
        <v>0</v>
      </c>
      <c r="V51" s="38">
        <v>488187.35000000003</v>
      </c>
    </row>
    <row r="52" spans="1:22" ht="15.5">
      <c r="A52" s="153">
        <v>44075</v>
      </c>
      <c r="B52" s="180">
        <v>13295.699999999999</v>
      </c>
      <c r="C52" s="180">
        <v>10747.789999999999</v>
      </c>
      <c r="D52" s="180">
        <v>12456.699999999997</v>
      </c>
      <c r="E52" s="180">
        <v>16517.04</v>
      </c>
      <c r="F52" s="180">
        <v>16787.95</v>
      </c>
      <c r="G52" s="180">
        <v>17089.679999999997</v>
      </c>
      <c r="H52" s="180">
        <v>42563.859999999993</v>
      </c>
      <c r="I52" s="180">
        <v>40689.000000000007</v>
      </c>
      <c r="J52" s="180">
        <v>43932.590000000011</v>
      </c>
      <c r="K52" s="180">
        <v>49893.03</v>
      </c>
      <c r="L52" s="180">
        <v>65830.840000000011</v>
      </c>
      <c r="M52" s="180">
        <v>100662.29999999999</v>
      </c>
      <c r="N52" s="180">
        <v>96824.67</v>
      </c>
      <c r="O52" s="180">
        <v>124482.67</v>
      </c>
      <c r="P52" s="180">
        <v>132009.41</v>
      </c>
      <c r="Q52" s="180">
        <v>75099.900000000009</v>
      </c>
      <c r="R52" s="180">
        <v>39718.230000000003</v>
      </c>
      <c r="S52" s="180">
        <v>17538.550000000003</v>
      </c>
      <c r="T52" s="180">
        <v>1138.6500000000001</v>
      </c>
      <c r="U52" s="45" t="s">
        <v>283</v>
      </c>
      <c r="V52" s="37">
        <v>917278.56000000017</v>
      </c>
    </row>
    <row r="53" spans="1:22" ht="15.5">
      <c r="A53" s="154">
        <v>44166</v>
      </c>
      <c r="B53" s="179">
        <v>16655.089999999997</v>
      </c>
      <c r="C53" s="179">
        <v>7716.23</v>
      </c>
      <c r="D53" s="179">
        <v>13380.039999999999</v>
      </c>
      <c r="E53" s="179">
        <v>24162.219999999994</v>
      </c>
      <c r="F53" s="179">
        <v>7861</v>
      </c>
      <c r="G53" s="179">
        <v>20382.870000000003</v>
      </c>
      <c r="H53" s="179">
        <v>29084.22</v>
      </c>
      <c r="I53" s="179">
        <v>34805.83</v>
      </c>
      <c r="J53" s="179">
        <v>49106.100000000006</v>
      </c>
      <c r="K53" s="179">
        <v>38555.020000000004</v>
      </c>
      <c r="L53" s="179">
        <v>56032.05</v>
      </c>
      <c r="M53" s="179">
        <v>81035.97</v>
      </c>
      <c r="N53" s="179">
        <v>80532.87</v>
      </c>
      <c r="O53" s="179">
        <v>103971.35</v>
      </c>
      <c r="P53" s="179">
        <v>119868.7</v>
      </c>
      <c r="Q53" s="179">
        <v>70743.100000000006</v>
      </c>
      <c r="R53" s="179">
        <v>36003.829999999994</v>
      </c>
      <c r="S53" s="179">
        <v>18827.98</v>
      </c>
      <c r="T53" s="179">
        <v>660.15</v>
      </c>
      <c r="U53" s="47" t="s">
        <v>283</v>
      </c>
      <c r="V53" s="38">
        <v>809384.61999999988</v>
      </c>
    </row>
    <row r="54" spans="1:22" ht="15.5">
      <c r="A54" s="153">
        <v>44256</v>
      </c>
      <c r="B54" s="180">
        <v>17702.719999999998</v>
      </c>
      <c r="C54" s="180">
        <v>12320.269999999999</v>
      </c>
      <c r="D54" s="180">
        <v>19854.23</v>
      </c>
      <c r="E54" s="180">
        <v>15300.789999999999</v>
      </c>
      <c r="F54" s="180">
        <v>17300.100000000002</v>
      </c>
      <c r="G54" s="180">
        <v>15159.89</v>
      </c>
      <c r="H54" s="180">
        <v>43913.98</v>
      </c>
      <c r="I54" s="180">
        <v>27387.089999999997</v>
      </c>
      <c r="J54" s="180">
        <v>38221.040000000001</v>
      </c>
      <c r="K54" s="180">
        <v>45974.11</v>
      </c>
      <c r="L54" s="180">
        <v>54306.200000000004</v>
      </c>
      <c r="M54" s="180">
        <v>62376.150000000016</v>
      </c>
      <c r="N54" s="180">
        <v>93242.709999999992</v>
      </c>
      <c r="O54" s="180">
        <v>91860.12</v>
      </c>
      <c r="P54" s="180">
        <v>121253.78999999996</v>
      </c>
      <c r="Q54" s="180">
        <v>74330.730000000025</v>
      </c>
      <c r="R54" s="180">
        <v>32780.990000000005</v>
      </c>
      <c r="S54" s="180">
        <v>16348.25</v>
      </c>
      <c r="T54" s="180">
        <v>838.55</v>
      </c>
      <c r="U54" s="45">
        <v>0</v>
      </c>
      <c r="V54" s="37">
        <v>800471.71</v>
      </c>
    </row>
    <row r="55" spans="1:22" ht="15.5">
      <c r="A55" s="102">
        <v>44348</v>
      </c>
      <c r="B55" s="38">
        <v>16906.29</v>
      </c>
      <c r="C55" s="38">
        <v>19579.849999999999</v>
      </c>
      <c r="D55" s="38">
        <v>19333.98</v>
      </c>
      <c r="E55" s="38">
        <v>23214.219999999994</v>
      </c>
      <c r="F55" s="38">
        <v>15795.820000000002</v>
      </c>
      <c r="G55" s="38">
        <v>26370.1</v>
      </c>
      <c r="H55" s="38">
        <v>45405.840000000011</v>
      </c>
      <c r="I55" s="38">
        <v>45654.30999999999</v>
      </c>
      <c r="J55" s="38">
        <v>32769.69</v>
      </c>
      <c r="K55" s="38">
        <v>58507.62</v>
      </c>
      <c r="L55" s="38">
        <v>55415.130000000005</v>
      </c>
      <c r="M55" s="38">
        <v>67050.670000000027</v>
      </c>
      <c r="N55" s="38">
        <v>110789.08</v>
      </c>
      <c r="O55" s="38">
        <v>126593.58999999995</v>
      </c>
      <c r="P55" s="38">
        <v>118545.78999999998</v>
      </c>
      <c r="Q55" s="38">
        <v>90599.92</v>
      </c>
      <c r="R55" s="38">
        <v>33801.679999999993</v>
      </c>
      <c r="S55" s="38">
        <v>11146.6</v>
      </c>
      <c r="T55" s="38">
        <f>'[1]June 2021'!S$89</f>
        <v>3214.5499999999993</v>
      </c>
      <c r="U55" s="38">
        <f>'[1]June 2021'!T$89</f>
        <v>36</v>
      </c>
      <c r="V55" s="88">
        <v>920730.7300000001</v>
      </c>
    </row>
    <row r="56" spans="1:22" s="71" customFormat="1" ht="15.5">
      <c r="A56" s="104">
        <v>44440</v>
      </c>
      <c r="B56" s="37">
        <v>21556.3</v>
      </c>
      <c r="C56" s="37">
        <v>12797.7</v>
      </c>
      <c r="D56" s="37">
        <v>7180.03</v>
      </c>
      <c r="E56" s="37">
        <v>28530.63</v>
      </c>
      <c r="F56" s="37">
        <v>18016.210000000003</v>
      </c>
      <c r="G56" s="37">
        <v>16258.789999999995</v>
      </c>
      <c r="H56" s="37">
        <v>46545.880000000005</v>
      </c>
      <c r="I56" s="37">
        <v>53451.14</v>
      </c>
      <c r="J56" s="37">
        <v>44118.930000000008</v>
      </c>
      <c r="K56" s="37">
        <v>55042.879999999997</v>
      </c>
      <c r="L56" s="37">
        <v>67683.670000000013</v>
      </c>
      <c r="M56" s="37">
        <v>48243.590000000004</v>
      </c>
      <c r="N56" s="37">
        <v>78571.64</v>
      </c>
      <c r="O56" s="37">
        <v>106854.82</v>
      </c>
      <c r="P56" s="37">
        <v>98872.25</v>
      </c>
      <c r="Q56" s="37">
        <v>85313.780000000013</v>
      </c>
      <c r="R56" s="37">
        <v>26170.75</v>
      </c>
      <c r="S56" s="37">
        <v>9353.2999999999993</v>
      </c>
      <c r="T56" s="37">
        <f>'[1]September 2021'!S$89</f>
        <v>2000.95</v>
      </c>
      <c r="U56" s="37">
        <f>'[1]September 2021'!T$89</f>
        <v>265.89999999999998</v>
      </c>
      <c r="V56" s="90">
        <v>826829.14000000013</v>
      </c>
    </row>
    <row r="57" spans="1:22" s="127" customFormat="1" ht="15.5">
      <c r="A57" s="99">
        <v>44531</v>
      </c>
      <c r="B57" s="38">
        <v>25509.65</v>
      </c>
      <c r="C57" s="38">
        <v>37267.65</v>
      </c>
      <c r="D57" s="38">
        <v>26612.77</v>
      </c>
      <c r="E57" s="38">
        <v>51001.649999999994</v>
      </c>
      <c r="F57" s="38">
        <v>46446.22</v>
      </c>
      <c r="G57" s="38">
        <v>56689.929999999993</v>
      </c>
      <c r="H57" s="38">
        <v>154443.85000000003</v>
      </c>
      <c r="I57" s="38">
        <v>184578.05000000002</v>
      </c>
      <c r="J57" s="38">
        <v>170729.82</v>
      </c>
      <c r="K57" s="38">
        <v>133092.41999999998</v>
      </c>
      <c r="L57" s="38">
        <v>182045.44999999998</v>
      </c>
      <c r="M57" s="38">
        <v>212679.76000000004</v>
      </c>
      <c r="N57" s="38">
        <v>272774.80999999994</v>
      </c>
      <c r="O57" s="38">
        <v>321273.32000000007</v>
      </c>
      <c r="P57" s="38">
        <v>342942.01</v>
      </c>
      <c r="Q57" s="38">
        <v>192175.58</v>
      </c>
      <c r="R57" s="38">
        <v>107678.98000000001</v>
      </c>
      <c r="S57" s="38">
        <v>53877.81</v>
      </c>
      <c r="T57" s="38">
        <f>'[1]December 2021'!S$89</f>
        <v>13121.050000000001</v>
      </c>
      <c r="U57" s="38">
        <f>'[1]December 2021'!T$89</f>
        <v>3394.55</v>
      </c>
      <c r="V57" s="88">
        <v>2588335.3299999996</v>
      </c>
    </row>
    <row r="58" spans="1:22" s="71" customFormat="1" ht="15.5">
      <c r="A58" s="92">
        <v>44621</v>
      </c>
      <c r="B58" s="37">
        <v>29854.230000000003</v>
      </c>
      <c r="C58" s="37">
        <v>35268.269999999997</v>
      </c>
      <c r="D58" s="37">
        <v>20832.399999999998</v>
      </c>
      <c r="E58" s="37">
        <v>42260.979999999996</v>
      </c>
      <c r="F58" s="37">
        <v>43206.530000000006</v>
      </c>
      <c r="G58" s="37">
        <v>44001.000000000007</v>
      </c>
      <c r="H58" s="37">
        <v>109411.13</v>
      </c>
      <c r="I58" s="37">
        <v>120588.38</v>
      </c>
      <c r="J58" s="37">
        <v>121469.33</v>
      </c>
      <c r="K58" s="37">
        <v>144123.29999999996</v>
      </c>
      <c r="L58" s="37">
        <v>150934.13999999996</v>
      </c>
      <c r="M58" s="37">
        <v>179358.82000000004</v>
      </c>
      <c r="N58" s="37">
        <v>219871.65999999997</v>
      </c>
      <c r="O58" s="37">
        <v>308425.24000000005</v>
      </c>
      <c r="P58" s="37">
        <v>307276.18000000011</v>
      </c>
      <c r="Q58" s="37">
        <v>210028.97999999998</v>
      </c>
      <c r="R58" s="37">
        <v>141919.56</v>
      </c>
      <c r="S58" s="37">
        <v>40090.279999999992</v>
      </c>
      <c r="T58" s="37">
        <f>'[1]March 2022'!S$89</f>
        <v>13156.8</v>
      </c>
      <c r="U58" s="37">
        <f>'[1]March 2022'!T$89</f>
        <v>967</v>
      </c>
      <c r="V58" s="120">
        <v>2283044.2099999995</v>
      </c>
    </row>
    <row r="59" spans="1:22" s="57" customFormat="1" ht="15.5">
      <c r="A59" s="102">
        <v>44713</v>
      </c>
      <c r="B59" s="38">
        <v>40584.699999999997</v>
      </c>
      <c r="C59" s="38">
        <v>42654.479999999996</v>
      </c>
      <c r="D59" s="38">
        <v>27404.550000000003</v>
      </c>
      <c r="E59" s="38">
        <v>54247.30999999999</v>
      </c>
      <c r="F59" s="38">
        <v>58213.659999999996</v>
      </c>
      <c r="G59" s="38">
        <v>91083.53</v>
      </c>
      <c r="H59" s="38">
        <v>139849.01</v>
      </c>
      <c r="I59" s="38">
        <v>151113.88999999998</v>
      </c>
      <c r="J59" s="38">
        <v>145118.90000000002</v>
      </c>
      <c r="K59" s="38">
        <v>147214.37999999998</v>
      </c>
      <c r="L59" s="38">
        <v>205492.84999999998</v>
      </c>
      <c r="M59" s="38">
        <v>253883.6</v>
      </c>
      <c r="N59" s="38">
        <v>308324.72000000003</v>
      </c>
      <c r="O59" s="38">
        <v>351727.41000000003</v>
      </c>
      <c r="P59" s="38">
        <v>396007.12000000017</v>
      </c>
      <c r="Q59" s="38">
        <v>270869.93999999994</v>
      </c>
      <c r="R59" s="38">
        <v>183579.99</v>
      </c>
      <c r="S59" s="38">
        <v>48283.189999999995</v>
      </c>
      <c r="T59" s="38">
        <f>'[1]June 2022'!S$89</f>
        <v>15223.7</v>
      </c>
      <c r="U59" s="38">
        <f>'[1]June 2022'!T$89</f>
        <v>1924</v>
      </c>
      <c r="V59" s="96">
        <v>2932800.93</v>
      </c>
    </row>
    <row r="60" spans="1:22" s="124" customFormat="1" ht="15.5">
      <c r="A60" s="92">
        <v>44805</v>
      </c>
      <c r="B60" s="37">
        <v>43474.76</v>
      </c>
      <c r="C60" s="37">
        <v>50418.700000000004</v>
      </c>
      <c r="D60" s="37">
        <v>35889.599999999984</v>
      </c>
      <c r="E60" s="37">
        <v>55349.66</v>
      </c>
      <c r="F60" s="37">
        <v>43594.77</v>
      </c>
      <c r="G60" s="37">
        <v>58420.369999999981</v>
      </c>
      <c r="H60" s="37">
        <v>145285.97999999995</v>
      </c>
      <c r="I60" s="37">
        <v>161023.95000000001</v>
      </c>
      <c r="J60" s="37">
        <v>179597.78999999995</v>
      </c>
      <c r="K60" s="37">
        <v>163848.76</v>
      </c>
      <c r="L60" s="37">
        <v>209336.72000000003</v>
      </c>
      <c r="M60" s="37">
        <v>246057.76999999996</v>
      </c>
      <c r="N60" s="37">
        <v>305692.04999999993</v>
      </c>
      <c r="O60" s="37">
        <v>332134.3299999999</v>
      </c>
      <c r="P60" s="37">
        <v>388862.06</v>
      </c>
      <c r="Q60" s="37">
        <v>248607.30000000008</v>
      </c>
      <c r="R60" s="37">
        <v>157909.51999999999</v>
      </c>
      <c r="S60" s="37">
        <v>65460.02</v>
      </c>
      <c r="T60" s="37">
        <f>'[1]September 2022'!S$89</f>
        <v>21171.75</v>
      </c>
      <c r="U60" s="37">
        <f>'[1]September 2022'!T$89</f>
        <v>1335.9</v>
      </c>
      <c r="V60" s="120">
        <v>2913471.76</v>
      </c>
    </row>
    <row r="61" spans="1:22" s="57" customFormat="1" ht="15.5">
      <c r="A61" s="99">
        <v>44896</v>
      </c>
      <c r="B61" s="38">
        <v>46606.469999999994</v>
      </c>
      <c r="C61" s="38">
        <v>91734.04</v>
      </c>
      <c r="D61" s="38">
        <v>48194.919999999984</v>
      </c>
      <c r="E61" s="38">
        <v>56795.909999999996</v>
      </c>
      <c r="F61" s="38">
        <v>70610.87</v>
      </c>
      <c r="G61" s="38">
        <v>79405.350000000006</v>
      </c>
      <c r="H61" s="38">
        <v>189202.6</v>
      </c>
      <c r="I61" s="38">
        <v>207079.77999999997</v>
      </c>
      <c r="J61" s="38">
        <v>226123.31000000003</v>
      </c>
      <c r="K61" s="38">
        <v>201562.03999999995</v>
      </c>
      <c r="L61" s="38">
        <v>260266.59999999998</v>
      </c>
      <c r="M61" s="38">
        <v>255373.23999999996</v>
      </c>
      <c r="N61" s="38">
        <v>364221.08000000013</v>
      </c>
      <c r="O61" s="38">
        <v>386599.49000000017</v>
      </c>
      <c r="P61" s="38">
        <v>407682.74999999994</v>
      </c>
      <c r="Q61" s="38">
        <v>316596.68</v>
      </c>
      <c r="R61" s="38">
        <v>171193.41000000003</v>
      </c>
      <c r="S61" s="38">
        <v>65385.429999999986</v>
      </c>
      <c r="T61" s="38">
        <f>'[1]December 2022'!S$89</f>
        <v>27884.85</v>
      </c>
      <c r="U61" s="38">
        <f>'[1]December 2022'!T$89</f>
        <v>1594.4</v>
      </c>
      <c r="V61" s="96">
        <v>3474113.2200000011</v>
      </c>
    </row>
    <row r="62" spans="1:22" s="127" customFormat="1" ht="15.5">
      <c r="A62" s="92">
        <v>44986</v>
      </c>
      <c r="B62" s="37">
        <v>50504.719999999987</v>
      </c>
      <c r="C62" s="37">
        <v>75489.330000000016</v>
      </c>
      <c r="D62" s="37">
        <v>26976.219999999994</v>
      </c>
      <c r="E62" s="37">
        <v>70718.549999999988</v>
      </c>
      <c r="F62" s="37">
        <v>48761.22</v>
      </c>
      <c r="G62" s="37">
        <v>85568.22</v>
      </c>
      <c r="H62" s="37">
        <v>131172.74</v>
      </c>
      <c r="I62" s="37">
        <v>218128.21000000002</v>
      </c>
      <c r="J62" s="37">
        <v>200838.53999999998</v>
      </c>
      <c r="K62" s="37">
        <v>165345.37000000002</v>
      </c>
      <c r="L62" s="37">
        <v>262421.45999999996</v>
      </c>
      <c r="M62" s="37">
        <v>257233.65000000002</v>
      </c>
      <c r="N62" s="37">
        <v>352965.63999999996</v>
      </c>
      <c r="O62" s="37">
        <v>373333.70000000007</v>
      </c>
      <c r="P62" s="37">
        <v>400061.68999999797</v>
      </c>
      <c r="Q62" s="37">
        <v>290877.57999999996</v>
      </c>
      <c r="R62" s="37">
        <v>147684.00999999995</v>
      </c>
      <c r="S62" s="37">
        <v>49773.240000000005</v>
      </c>
      <c r="T62" s="37">
        <f>'[1]March 2023'!S$89</f>
        <v>8168.05</v>
      </c>
      <c r="U62" s="37">
        <f>'[1]March 2023'!T$89</f>
        <v>3555.79</v>
      </c>
      <c r="V62" s="120">
        <v>3219577.9299999978</v>
      </c>
    </row>
    <row r="63" spans="1:22" ht="15.5">
      <c r="A63" s="99">
        <v>45080</v>
      </c>
      <c r="B63" s="38">
        <v>59576.159999999996</v>
      </c>
      <c r="C63" s="38">
        <v>61445.350000000006</v>
      </c>
      <c r="D63" s="38">
        <v>33637.300000000003</v>
      </c>
      <c r="E63" s="38">
        <v>52689.67</v>
      </c>
      <c r="F63" s="38">
        <v>37887.799999999996</v>
      </c>
      <c r="G63" s="38">
        <v>73386.459999999992</v>
      </c>
      <c r="H63" s="38">
        <v>117896.33</v>
      </c>
      <c r="I63" s="38">
        <v>182632.88999999998</v>
      </c>
      <c r="J63" s="38">
        <v>181307.2</v>
      </c>
      <c r="K63" s="38">
        <v>172885.58000000002</v>
      </c>
      <c r="L63" s="38">
        <v>218308.12999999998</v>
      </c>
      <c r="M63" s="38">
        <v>264364.09000000003</v>
      </c>
      <c r="N63" s="38">
        <v>299115.87900000002</v>
      </c>
      <c r="O63" s="38">
        <v>326139.28000000009</v>
      </c>
      <c r="P63" s="38">
        <v>351418.38999999996</v>
      </c>
      <c r="Q63" s="38">
        <v>306906.59000000008</v>
      </c>
      <c r="R63" s="38">
        <v>121484.23000000003</v>
      </c>
      <c r="S63" s="38">
        <v>55813.450000000004</v>
      </c>
      <c r="T63" s="38">
        <f>'[1]June 2023'!S$89</f>
        <v>19227</v>
      </c>
      <c r="U63" s="38">
        <f>'[1]June 2023'!T$89</f>
        <v>3745</v>
      </c>
      <c r="V63" s="96">
        <v>2939866.7790000006</v>
      </c>
    </row>
    <row r="64" spans="1:22" ht="15.5">
      <c r="A64" s="92">
        <v>45174</v>
      </c>
      <c r="B64" s="37">
        <v>48946.749999999993</v>
      </c>
      <c r="C64" s="37">
        <v>53609.61</v>
      </c>
      <c r="D64" s="37">
        <v>45261.779999999992</v>
      </c>
      <c r="E64" s="37">
        <v>72237.17</v>
      </c>
      <c r="F64" s="37">
        <v>55980.7</v>
      </c>
      <c r="G64" s="37">
        <v>61282.369999999995</v>
      </c>
      <c r="H64" s="37">
        <v>141516.17000000001</v>
      </c>
      <c r="I64" s="37">
        <v>184451.34000000003</v>
      </c>
      <c r="J64" s="37">
        <v>188195.75999999998</v>
      </c>
      <c r="K64" s="37">
        <v>168485.69000000003</v>
      </c>
      <c r="L64" s="37">
        <v>228321.12999999998</v>
      </c>
      <c r="M64" s="37">
        <v>270878.52</v>
      </c>
      <c r="N64" s="37">
        <v>344756.06</v>
      </c>
      <c r="O64" s="37">
        <v>356809.49000000011</v>
      </c>
      <c r="P64" s="37">
        <v>414107.17999999976</v>
      </c>
      <c r="Q64" s="37">
        <v>301812.21000000002</v>
      </c>
      <c r="R64" s="37">
        <v>128140.96000000002</v>
      </c>
      <c r="S64" s="37">
        <v>55545.599999999999</v>
      </c>
      <c r="T64" s="37">
        <f>'[1]September 2023'!S$89</f>
        <v>17588.39</v>
      </c>
      <c r="U64" s="37">
        <f>'[1]September 2023'!T$89</f>
        <v>4602</v>
      </c>
      <c r="V64" s="120">
        <v>3142528.8800000004</v>
      </c>
    </row>
    <row r="65" spans="1:22" ht="15.5">
      <c r="A65" s="99">
        <v>45268</v>
      </c>
      <c r="B65" s="38">
        <v>50501.97</v>
      </c>
      <c r="C65" s="38">
        <v>44434.829999999994</v>
      </c>
      <c r="D65" s="38">
        <v>39445.659999999996</v>
      </c>
      <c r="E65" s="38">
        <v>64798.05</v>
      </c>
      <c r="F65" s="38">
        <v>47822.380000000005</v>
      </c>
      <c r="G65" s="38">
        <v>69451.459999999992</v>
      </c>
      <c r="H65" s="38">
        <v>125887.54000000001</v>
      </c>
      <c r="I65" s="38">
        <v>208654.10000000003</v>
      </c>
      <c r="J65" s="38">
        <v>215484.95000000004</v>
      </c>
      <c r="K65" s="38">
        <v>173049.49999999997</v>
      </c>
      <c r="L65" s="38">
        <v>251709.34999999995</v>
      </c>
      <c r="M65" s="38">
        <v>254345.08999999997</v>
      </c>
      <c r="N65" s="38">
        <v>317489.99000000011</v>
      </c>
      <c r="O65" s="38">
        <v>387979.23000000016</v>
      </c>
      <c r="P65" s="38">
        <v>367785.92000000004</v>
      </c>
      <c r="Q65" s="38">
        <v>277939.1399999999</v>
      </c>
      <c r="R65" s="38">
        <v>133246.89000000001</v>
      </c>
      <c r="S65" s="38">
        <v>67143.930000000008</v>
      </c>
      <c r="T65" s="38">
        <f>'[1]December 2023'!S$89</f>
        <v>15149.55</v>
      </c>
      <c r="U65" s="38">
        <f>'[1]December 2023'!T$89</f>
        <v>3789</v>
      </c>
      <c r="V65" s="96">
        <v>3116108.5300000003</v>
      </c>
    </row>
    <row r="67" spans="1:22">
      <c r="A67" t="s">
        <v>291</v>
      </c>
    </row>
  </sheetData>
  <pageMargins left="0.7" right="0.7" top="0.75" bottom="0.75" header="0.3" footer="0.3"/>
  <pageSetup paperSize="9" scale="25"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F6D6-17C6-4514-BCE7-96FA9BA2F300}">
  <sheetPr>
    <tabColor theme="8"/>
    <pageSetUpPr fitToPage="1"/>
  </sheetPr>
  <dimension ref="A1:I70"/>
  <sheetViews>
    <sheetView showGridLines="0" zoomScaleNormal="100" workbookViewId="0"/>
  </sheetViews>
  <sheetFormatPr defaultColWidth="0" defaultRowHeight="14.5" customHeight="1" zeroHeight="1"/>
  <cols>
    <col min="1" max="1" width="42.453125" style="129" customWidth="1"/>
    <col min="2" max="2" width="54.81640625" style="127" customWidth="1"/>
    <col min="3" max="3" width="2" style="127" customWidth="1"/>
    <col min="4" max="4" width="100.54296875" style="127" hidden="1" customWidth="1"/>
    <col min="5" max="9" width="0" style="127" hidden="1" customWidth="1"/>
    <col min="10" max="16384" width="9.1796875" style="127" hidden="1"/>
  </cols>
  <sheetData>
    <row r="1" spans="1:8"/>
    <row r="2" spans="1:8"/>
    <row r="3" spans="1:8"/>
    <row r="4" spans="1:8"/>
    <row r="5" spans="1:8"/>
    <row r="6" spans="1:8"/>
    <row r="7" spans="1:8"/>
    <row r="8" spans="1:8" ht="18.5">
      <c r="A8" s="130" t="s">
        <v>20</v>
      </c>
    </row>
    <row r="9" spans="1:8" ht="18.75" customHeight="1">
      <c r="A9" s="131" t="s">
        <v>21</v>
      </c>
      <c r="B9" s="124"/>
    </row>
    <row r="10" spans="1:8" ht="75" customHeight="1">
      <c r="A10" s="277" t="s">
        <v>139</v>
      </c>
      <c r="B10" s="277"/>
    </row>
    <row r="11" spans="1:8" ht="18.5">
      <c r="A11" s="132" t="s">
        <v>0</v>
      </c>
    </row>
    <row r="12" spans="1:8" ht="18.75" customHeight="1">
      <c r="A12" s="278" t="s">
        <v>22</v>
      </c>
      <c r="B12" s="278"/>
    </row>
    <row r="13" spans="1:8" ht="18" customHeight="1">
      <c r="A13" s="279" t="s">
        <v>290</v>
      </c>
      <c r="B13" s="279"/>
    </row>
    <row r="14" spans="1:8" ht="18.75" customHeight="1">
      <c r="A14" s="133" t="s">
        <v>1</v>
      </c>
      <c r="B14" s="134"/>
    </row>
    <row r="15" spans="1:8" ht="126" customHeight="1">
      <c r="A15" s="279" t="s">
        <v>140</v>
      </c>
      <c r="B15" s="279"/>
    </row>
    <row r="16" spans="1:8" ht="18.5">
      <c r="A16" s="133" t="s">
        <v>4</v>
      </c>
      <c r="B16" s="135"/>
      <c r="C16" s="136"/>
      <c r="F16" s="136"/>
      <c r="G16" s="136"/>
      <c r="H16" s="136"/>
    </row>
    <row r="17" spans="1:8" ht="91.75" customHeight="1">
      <c r="A17" s="277" t="s">
        <v>164</v>
      </c>
      <c r="B17" s="277"/>
    </row>
    <row r="18" spans="1:8" ht="18.75" customHeight="1">
      <c r="A18" s="280" t="s">
        <v>23</v>
      </c>
      <c r="B18" s="280"/>
    </row>
    <row r="19" spans="1:8" ht="18.75" customHeight="1">
      <c r="A19" s="133" t="s">
        <v>24</v>
      </c>
      <c r="B19" s="137"/>
    </row>
    <row r="20" spans="1:8" ht="56.25" customHeight="1">
      <c r="A20" s="277" t="s">
        <v>25</v>
      </c>
      <c r="B20" s="277"/>
    </row>
    <row r="21" spans="1:8" ht="18" customHeight="1">
      <c r="A21" s="280" t="s">
        <v>26</v>
      </c>
      <c r="B21" s="280"/>
    </row>
    <row r="22" spans="1:8" ht="56.25" customHeight="1">
      <c r="A22" s="277" t="s">
        <v>27</v>
      </c>
      <c r="B22" s="277"/>
    </row>
    <row r="23" spans="1:8" ht="18.75" customHeight="1">
      <c r="A23" s="138" t="s">
        <v>28</v>
      </c>
      <c r="B23" s="139"/>
    </row>
    <row r="24" spans="1:8" ht="37.5" customHeight="1">
      <c r="A24" s="276" t="s">
        <v>141</v>
      </c>
      <c r="B24" s="276"/>
    </row>
    <row r="25" spans="1:8" ht="18.75" customHeight="1">
      <c r="A25" s="138" t="s">
        <v>29</v>
      </c>
      <c r="B25" s="139"/>
    </row>
    <row r="26" spans="1:8" ht="36.75" customHeight="1">
      <c r="A26" s="276" t="s">
        <v>142</v>
      </c>
      <c r="B26" s="276"/>
    </row>
    <row r="27" spans="1:8" ht="18.75" customHeight="1">
      <c r="A27" s="138" t="s">
        <v>5</v>
      </c>
      <c r="B27" s="139"/>
    </row>
    <row r="28" spans="1:8" ht="56.25" customHeight="1">
      <c r="A28" s="276" t="s">
        <v>143</v>
      </c>
      <c r="B28" s="276"/>
    </row>
    <row r="29" spans="1:8" ht="18.75" customHeight="1">
      <c r="A29" s="133" t="s">
        <v>6</v>
      </c>
      <c r="B29" s="135"/>
      <c r="C29" s="136"/>
      <c r="F29" s="136"/>
      <c r="G29" s="136"/>
      <c r="H29" s="136"/>
    </row>
    <row r="30" spans="1:8" ht="37.5" customHeight="1">
      <c r="A30" s="277" t="s">
        <v>30</v>
      </c>
      <c r="B30" s="281"/>
      <c r="C30" s="136"/>
      <c r="F30" s="136"/>
      <c r="G30" s="136"/>
      <c r="H30" s="136"/>
    </row>
    <row r="31" spans="1:8" ht="18.75" customHeight="1">
      <c r="A31" s="140" t="s">
        <v>7</v>
      </c>
      <c r="B31" s="141"/>
      <c r="C31" s="136"/>
      <c r="F31" s="136"/>
      <c r="G31" s="136"/>
      <c r="H31" s="136"/>
    </row>
    <row r="32" spans="1:8" ht="37.5" customHeight="1">
      <c r="A32" s="276" t="s">
        <v>31</v>
      </c>
      <c r="B32" s="282"/>
    </row>
    <row r="33" spans="1:5" s="12" customFormat="1" ht="18.75" customHeight="1">
      <c r="A33" s="283" t="s">
        <v>8</v>
      </c>
      <c r="B33" s="283"/>
      <c r="D33" s="127"/>
      <c r="E33" s="127"/>
    </row>
    <row r="34" spans="1:5" ht="18" customHeight="1">
      <c r="A34" s="276" t="s">
        <v>32</v>
      </c>
      <c r="B34" s="276"/>
    </row>
    <row r="35" spans="1:5" ht="18.75" customHeight="1">
      <c r="A35" s="132" t="s">
        <v>9</v>
      </c>
      <c r="B35" s="142"/>
    </row>
    <row r="36" spans="1:5" ht="43.4" customHeight="1">
      <c r="A36" s="277" t="s">
        <v>165</v>
      </c>
      <c r="B36" s="277"/>
    </row>
    <row r="37" spans="1:5" ht="18.75" customHeight="1">
      <c r="A37" s="133" t="s">
        <v>144</v>
      </c>
      <c r="B37" s="142"/>
    </row>
    <row r="38" spans="1:5" ht="18.75" customHeight="1">
      <c r="A38" s="279" t="s">
        <v>145</v>
      </c>
      <c r="B38" s="279"/>
    </row>
    <row r="39" spans="1:5" ht="18.75" customHeight="1">
      <c r="A39" s="279" t="s">
        <v>146</v>
      </c>
      <c r="B39" s="279"/>
    </row>
    <row r="40" spans="1:5" ht="9" customHeight="1">
      <c r="A40" s="133"/>
      <c r="B40" s="142"/>
    </row>
    <row r="41" spans="1:5" ht="37.5" customHeight="1">
      <c r="A41" s="279" t="s">
        <v>147</v>
      </c>
      <c r="B41" s="279"/>
    </row>
    <row r="42" spans="1:5" ht="18.75" customHeight="1">
      <c r="A42" s="133" t="s">
        <v>13</v>
      </c>
      <c r="B42" s="142"/>
    </row>
    <row r="43" spans="1:5" ht="18.75" customHeight="1">
      <c r="A43" s="143" t="s">
        <v>148</v>
      </c>
      <c r="B43" s="142"/>
    </row>
    <row r="44" spans="1:5" ht="18.75" customHeight="1">
      <c r="A44" s="144" t="s">
        <v>163</v>
      </c>
      <c r="B44" s="145" t="s">
        <v>33</v>
      </c>
    </row>
    <row r="45" spans="1:5" ht="18.75" customHeight="1">
      <c r="A45" s="144" t="s">
        <v>34</v>
      </c>
      <c r="B45" s="145" t="s">
        <v>35</v>
      </c>
    </row>
    <row r="46" spans="1:5" ht="18.75" customHeight="1">
      <c r="A46" s="144" t="s">
        <v>36</v>
      </c>
      <c r="B46" s="146"/>
    </row>
    <row r="47" spans="1:5" s="149" customFormat="1" ht="18.75" customHeight="1">
      <c r="A47" s="147" t="s">
        <v>37</v>
      </c>
      <c r="B47" s="148" t="s">
        <v>38</v>
      </c>
      <c r="D47" s="127"/>
      <c r="E47" s="127"/>
    </row>
    <row r="48" spans="1:5" s="149" customFormat="1" ht="37.5" customHeight="1">
      <c r="A48" s="147" t="s">
        <v>39</v>
      </c>
      <c r="B48" s="150" t="s">
        <v>40</v>
      </c>
      <c r="D48" s="127"/>
      <c r="E48" s="127"/>
    </row>
    <row r="49" spans="1:5" s="149" customFormat="1" ht="37.5" customHeight="1">
      <c r="A49" s="147" t="s">
        <v>41</v>
      </c>
      <c r="B49" s="150" t="s">
        <v>42</v>
      </c>
      <c r="D49" s="127"/>
      <c r="E49" s="127"/>
    </row>
    <row r="50" spans="1:5" s="149" customFormat="1" ht="37.5" customHeight="1">
      <c r="A50" s="147" t="s">
        <v>43</v>
      </c>
      <c r="B50" s="150" t="s">
        <v>44</v>
      </c>
      <c r="D50" s="127"/>
      <c r="E50" s="127"/>
    </row>
    <row r="51" spans="1:5" s="149" customFormat="1" ht="37.5" customHeight="1">
      <c r="A51" s="147" t="s">
        <v>45</v>
      </c>
      <c r="B51" s="150" t="s">
        <v>46</v>
      </c>
      <c r="D51" s="127"/>
      <c r="E51" s="127"/>
    </row>
    <row r="52" spans="1:5" s="149" customFormat="1" ht="37.5" customHeight="1">
      <c r="A52" s="147" t="s">
        <v>47</v>
      </c>
      <c r="B52" s="150" t="s">
        <v>48</v>
      </c>
      <c r="D52" s="127"/>
      <c r="E52" s="127"/>
    </row>
    <row r="53" spans="1:5" ht="18.75" customHeight="1">
      <c r="A53" s="133" t="s">
        <v>49</v>
      </c>
    </row>
    <row r="54" spans="1:5" ht="18.75" customHeight="1">
      <c r="A54" s="279" t="s">
        <v>149</v>
      </c>
      <c r="B54" s="279"/>
    </row>
    <row r="55" spans="1:5" ht="75" customHeight="1">
      <c r="A55" s="279" t="s">
        <v>150</v>
      </c>
      <c r="B55" s="279"/>
    </row>
    <row r="56" spans="1:5" ht="18.75" customHeight="1">
      <c r="A56" s="132" t="s">
        <v>14</v>
      </c>
    </row>
    <row r="57" spans="1:5" ht="18.75" customHeight="1">
      <c r="A57" s="277" t="s">
        <v>50</v>
      </c>
      <c r="B57" s="277"/>
    </row>
    <row r="58" spans="1:5" ht="18.75" customHeight="1">
      <c r="A58" s="279" t="s">
        <v>149</v>
      </c>
      <c r="B58" s="279"/>
    </row>
    <row r="59" spans="1:5" ht="18.75" customHeight="1">
      <c r="A59" s="133" t="s">
        <v>15</v>
      </c>
    </row>
    <row r="60" spans="1:5" ht="37.5" customHeight="1">
      <c r="A60" s="279" t="s">
        <v>151</v>
      </c>
      <c r="B60" s="279"/>
    </row>
    <row r="61" spans="1:5" ht="18.75" customHeight="1">
      <c r="A61" s="133" t="s">
        <v>51</v>
      </c>
    </row>
    <row r="62" spans="1:5" ht="37.5" customHeight="1">
      <c r="A62" s="279" t="s">
        <v>152</v>
      </c>
      <c r="B62" s="279"/>
    </row>
    <row r="63" spans="1:5" ht="18.75" customHeight="1">
      <c r="A63" s="132" t="s">
        <v>16</v>
      </c>
    </row>
    <row r="64" spans="1:5" ht="18.75" customHeight="1">
      <c r="A64" s="277" t="s">
        <v>153</v>
      </c>
      <c r="B64" s="277"/>
    </row>
    <row r="65" spans="1:2" ht="18.75" customHeight="1">
      <c r="A65" s="133" t="s">
        <v>17</v>
      </c>
    </row>
    <row r="66" spans="1:2" ht="37.5" customHeight="1">
      <c r="A66" s="279" t="s">
        <v>52</v>
      </c>
      <c r="B66" s="279"/>
    </row>
    <row r="67" spans="1:2" ht="18.75" customHeight="1">
      <c r="A67" s="279" t="s">
        <v>149</v>
      </c>
      <c r="B67" s="279"/>
    </row>
    <row r="68" spans="1:2" ht="74.25" customHeight="1">
      <c r="A68" s="279" t="s">
        <v>154</v>
      </c>
      <c r="B68" s="279"/>
    </row>
    <row r="69" spans="1:2" ht="18.75" customHeight="1">
      <c r="A69" s="151" t="s">
        <v>53</v>
      </c>
      <c r="B69" s="139"/>
    </row>
    <row r="70" spans="1:2" ht="18.75" customHeight="1">
      <c r="A70" s="284" t="s">
        <v>54</v>
      </c>
      <c r="B70" s="284"/>
    </row>
  </sheetData>
  <mergeCells count="31">
    <mergeCell ref="A70:B70"/>
    <mergeCell ref="A60:B60"/>
    <mergeCell ref="A62:B62"/>
    <mergeCell ref="A64:B64"/>
    <mergeCell ref="A66:B66"/>
    <mergeCell ref="A67:B67"/>
    <mergeCell ref="A68:B68"/>
    <mergeCell ref="A58:B58"/>
    <mergeCell ref="A30:B30"/>
    <mergeCell ref="A32:B32"/>
    <mergeCell ref="A33:B33"/>
    <mergeCell ref="A34:B34"/>
    <mergeCell ref="A36:B36"/>
    <mergeCell ref="A38:B38"/>
    <mergeCell ref="A39:B39"/>
    <mergeCell ref="A41:B41"/>
    <mergeCell ref="A54:B54"/>
    <mergeCell ref="A55:B55"/>
    <mergeCell ref="A57:B57"/>
    <mergeCell ref="A28:B28"/>
    <mergeCell ref="A10:B10"/>
    <mergeCell ref="A12:B12"/>
    <mergeCell ref="A13:B13"/>
    <mergeCell ref="A15:B15"/>
    <mergeCell ref="A17:B17"/>
    <mergeCell ref="A18:B18"/>
    <mergeCell ref="A20:B20"/>
    <mergeCell ref="A21:B21"/>
    <mergeCell ref="A22:B22"/>
    <mergeCell ref="A24:B24"/>
    <mergeCell ref="A26:B26"/>
  </mergeCells>
  <pageMargins left="0.7" right="0.7" top="0.75" bottom="0.75" header="0.3" footer="0.3"/>
  <pageSetup paperSize="9" scale="8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A58"/>
  <sheetViews>
    <sheetView showGridLines="0" tabSelected="1" zoomScaleNormal="100" zoomScaleSheetLayoutView="100" workbookViewId="0">
      <selection activeCell="A3" sqref="A3:A6"/>
    </sheetView>
  </sheetViews>
  <sheetFormatPr defaultColWidth="10.26953125" defaultRowHeight="14.5"/>
  <cols>
    <col min="1" max="1" width="122.453125" style="62" customWidth="1"/>
    <col min="2" max="16384" width="10.26953125" style="62"/>
  </cols>
  <sheetData>
    <row r="1" spans="1:1" ht="18.75" customHeight="1">
      <c r="A1" s="67" t="s">
        <v>129</v>
      </c>
    </row>
    <row r="2" spans="1:1" ht="48.75" customHeight="1">
      <c r="A2" s="63" t="s">
        <v>292</v>
      </c>
    </row>
    <row r="3" spans="1:1" ht="18.75" customHeight="1">
      <c r="A3" s="67" t="s">
        <v>130</v>
      </c>
    </row>
    <row r="4" spans="1:1" ht="18.75" customHeight="1">
      <c r="A4" s="63" t="s">
        <v>138</v>
      </c>
    </row>
    <row r="5" spans="1:1" ht="18.75" customHeight="1">
      <c r="A5" s="63" t="s">
        <v>284</v>
      </c>
    </row>
    <row r="6" spans="1:1" ht="37.5" customHeight="1">
      <c r="A6" s="63" t="s">
        <v>293</v>
      </c>
    </row>
    <row r="7" spans="1:1" ht="18.75" customHeight="1">
      <c r="A7" s="67" t="s">
        <v>131</v>
      </c>
    </row>
    <row r="8" spans="1:1" ht="18.75" customHeight="1">
      <c r="A8" s="64" t="s">
        <v>132</v>
      </c>
    </row>
    <row r="9" spans="1:1" ht="40" customHeight="1">
      <c r="A9" s="237" t="s">
        <v>294</v>
      </c>
    </row>
    <row r="10" spans="1:1" ht="18.75" customHeight="1">
      <c r="A10" s="67" t="s">
        <v>133</v>
      </c>
    </row>
    <row r="11" spans="1:1" ht="18.75" customHeight="1">
      <c r="A11" s="65" t="s">
        <v>134</v>
      </c>
    </row>
    <row r="12" spans="1:1" ht="18.75" customHeight="1">
      <c r="A12" s="66" t="s">
        <v>137</v>
      </c>
    </row>
    <row r="13" spans="1:1">
      <c r="A13" s="63" t="s">
        <v>167</v>
      </c>
    </row>
    <row r="14" spans="1:1">
      <c r="A14" s="63" t="s">
        <v>166</v>
      </c>
    </row>
    <row r="15" spans="1:1">
      <c r="A15" s="63" t="s">
        <v>135</v>
      </c>
    </row>
    <row r="16" spans="1:1">
      <c r="A16" s="63" t="s">
        <v>136</v>
      </c>
    </row>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sheetData>
  <hyperlinks>
    <hyperlink ref="A12" r:id="rId1" xr:uid="{00000000-0004-0000-0300-000000000000}"/>
  </hyperlinks>
  <pageMargins left="0.70866141732283472" right="0.70866141732283472" top="0.74803149606299213" bottom="0.74803149606299213" header="0.31496062992125984" footer="0.31496062992125984"/>
  <pageSetup paperSize="9" scale="71" orientation="portrait" r:id="rId2"/>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3"/>
  <sheetViews>
    <sheetView topLeftCell="A58" zoomScale="70" zoomScaleNormal="70" workbookViewId="0">
      <pane xSplit="1" topLeftCell="B1" activePane="topRight" state="frozen"/>
      <selection activeCell="L30" sqref="L30"/>
      <selection pane="topRight" activeCell="L23" sqref="L23"/>
    </sheetView>
  </sheetViews>
  <sheetFormatPr defaultColWidth="9.1796875" defaultRowHeight="14.5"/>
  <cols>
    <col min="1" max="6" width="12.1796875" style="57" customWidth="1"/>
    <col min="7" max="7" width="15.7265625" style="57" customWidth="1"/>
    <col min="8" max="13" width="12.1796875" style="57" customWidth="1"/>
    <col min="14" max="14" width="10.1796875" style="57" customWidth="1"/>
    <col min="15" max="16384" width="9.1796875" style="57"/>
  </cols>
  <sheetData>
    <row r="1" spans="1:12" ht="18">
      <c r="A1" s="59"/>
      <c r="B1" s="59" t="s">
        <v>84</v>
      </c>
      <c r="C1" s="55"/>
      <c r="D1" s="55"/>
      <c r="E1" s="55"/>
      <c r="F1" s="55"/>
      <c r="G1" s="55"/>
      <c r="H1" s="55"/>
      <c r="J1" s="55"/>
      <c r="K1" s="55"/>
      <c r="L1" s="55"/>
    </row>
    <row r="2" spans="1:12" ht="15.5">
      <c r="A2" s="98" t="s">
        <v>61</v>
      </c>
      <c r="B2" s="98" t="s">
        <v>58</v>
      </c>
      <c r="C2" s="98" t="s">
        <v>57</v>
      </c>
      <c r="D2" s="98" t="s">
        <v>59</v>
      </c>
      <c r="E2" s="98" t="s">
        <v>56</v>
      </c>
      <c r="F2" s="98" t="s">
        <v>55</v>
      </c>
      <c r="G2" s="98" t="s">
        <v>128</v>
      </c>
      <c r="H2" s="98" t="s">
        <v>85</v>
      </c>
    </row>
    <row r="3" spans="1:12" ht="15.5">
      <c r="A3" s="99">
        <v>43252</v>
      </c>
      <c r="B3" s="100">
        <v>279</v>
      </c>
      <c r="C3" s="100">
        <v>135</v>
      </c>
      <c r="D3" s="100">
        <v>142</v>
      </c>
      <c r="E3" s="100">
        <v>73</v>
      </c>
      <c r="F3" s="100">
        <v>10</v>
      </c>
      <c r="G3" s="100">
        <v>15</v>
      </c>
      <c r="H3" s="100">
        <v>654</v>
      </c>
      <c r="J3" s="101"/>
    </row>
    <row r="4" spans="1:12" ht="15.5">
      <c r="A4" s="92">
        <v>43344</v>
      </c>
      <c r="B4" s="97">
        <v>363</v>
      </c>
      <c r="C4" s="97">
        <v>214</v>
      </c>
      <c r="D4" s="97">
        <v>166</v>
      </c>
      <c r="E4" s="97">
        <v>129</v>
      </c>
      <c r="F4" s="97">
        <v>17</v>
      </c>
      <c r="G4" s="97">
        <v>31</v>
      </c>
      <c r="H4" s="97">
        <v>920</v>
      </c>
      <c r="J4" s="101"/>
    </row>
    <row r="5" spans="1:12" ht="15.5">
      <c r="A5" s="99">
        <v>43435</v>
      </c>
      <c r="B5" s="100">
        <v>469</v>
      </c>
      <c r="C5" s="100">
        <v>282</v>
      </c>
      <c r="D5" s="100">
        <v>215</v>
      </c>
      <c r="E5" s="100">
        <v>186</v>
      </c>
      <c r="F5" s="100">
        <v>19</v>
      </c>
      <c r="G5" s="100">
        <v>52</v>
      </c>
      <c r="H5" s="100">
        <v>1223</v>
      </c>
      <c r="J5" s="101"/>
    </row>
    <row r="6" spans="1:12" ht="15.5">
      <c r="A6" s="92">
        <v>43525</v>
      </c>
      <c r="B6" s="97">
        <v>398</v>
      </c>
      <c r="C6" s="97">
        <v>229</v>
      </c>
      <c r="D6" s="97">
        <v>198</v>
      </c>
      <c r="E6" s="97">
        <v>172</v>
      </c>
      <c r="F6" s="97">
        <v>16</v>
      </c>
      <c r="G6" s="97">
        <v>26</v>
      </c>
      <c r="H6" s="97">
        <v>1039</v>
      </c>
      <c r="J6" s="101"/>
    </row>
    <row r="7" spans="1:12" ht="15.5">
      <c r="A7" s="99">
        <v>43617</v>
      </c>
      <c r="B7" s="100">
        <v>348</v>
      </c>
      <c r="C7" s="100">
        <v>243</v>
      </c>
      <c r="D7" s="100">
        <v>200</v>
      </c>
      <c r="E7" s="100">
        <v>164</v>
      </c>
      <c r="F7" s="100">
        <v>13</v>
      </c>
      <c r="G7" s="100">
        <v>46</v>
      </c>
      <c r="H7" s="100">
        <v>1014</v>
      </c>
      <c r="J7" s="101"/>
    </row>
    <row r="8" spans="1:12" ht="15.5">
      <c r="A8" s="92">
        <v>43709</v>
      </c>
      <c r="B8" s="97">
        <v>488</v>
      </c>
      <c r="C8" s="97">
        <v>385</v>
      </c>
      <c r="D8" s="97">
        <v>299</v>
      </c>
      <c r="E8" s="97">
        <v>217</v>
      </c>
      <c r="F8" s="97">
        <v>23</v>
      </c>
      <c r="G8" s="97">
        <v>58</v>
      </c>
      <c r="H8" s="97">
        <v>1470</v>
      </c>
      <c r="J8" s="101"/>
    </row>
    <row r="9" spans="1:12" ht="15.5">
      <c r="A9" s="99">
        <v>43800</v>
      </c>
      <c r="B9" s="100">
        <v>528</v>
      </c>
      <c r="C9" s="100">
        <v>316</v>
      </c>
      <c r="D9" s="100">
        <v>324</v>
      </c>
      <c r="E9" s="100">
        <v>184</v>
      </c>
      <c r="F9" s="100">
        <v>16</v>
      </c>
      <c r="G9" s="100">
        <v>52</v>
      </c>
      <c r="H9" s="100">
        <v>1420</v>
      </c>
      <c r="J9" s="101"/>
    </row>
    <row r="10" spans="1:12" ht="15.5">
      <c r="A10" s="92">
        <v>43891</v>
      </c>
      <c r="B10" s="97">
        <v>515</v>
      </c>
      <c r="C10" s="97">
        <v>323</v>
      </c>
      <c r="D10" s="97">
        <v>270</v>
      </c>
      <c r="E10" s="97">
        <v>174</v>
      </c>
      <c r="F10" s="97">
        <v>19</v>
      </c>
      <c r="G10" s="97">
        <v>46</v>
      </c>
      <c r="H10" s="97">
        <v>1347</v>
      </c>
      <c r="J10" s="101"/>
    </row>
    <row r="11" spans="1:12" ht="15.5">
      <c r="A11" s="99">
        <v>43983</v>
      </c>
      <c r="B11" s="100">
        <v>572</v>
      </c>
      <c r="C11" s="100">
        <v>313</v>
      </c>
      <c r="D11" s="100">
        <v>312</v>
      </c>
      <c r="E11" s="100">
        <v>195</v>
      </c>
      <c r="F11" s="100">
        <v>25</v>
      </c>
      <c r="G11" s="100">
        <v>45</v>
      </c>
      <c r="H11" s="100">
        <v>1462</v>
      </c>
      <c r="J11" s="101"/>
    </row>
    <row r="12" spans="1:12" ht="15.5">
      <c r="A12" s="92">
        <v>44075</v>
      </c>
      <c r="B12" s="97">
        <v>675</v>
      </c>
      <c r="C12" s="97">
        <v>367</v>
      </c>
      <c r="D12" s="97">
        <v>303</v>
      </c>
      <c r="E12" s="97">
        <v>223</v>
      </c>
      <c r="F12" s="97">
        <v>27</v>
      </c>
      <c r="G12" s="97">
        <v>53</v>
      </c>
      <c r="H12" s="97">
        <v>1648</v>
      </c>
      <c r="J12" s="101"/>
    </row>
    <row r="13" spans="1:12" ht="15.5">
      <c r="A13" s="99">
        <v>44166</v>
      </c>
      <c r="B13" s="100">
        <v>466</v>
      </c>
      <c r="C13" s="100">
        <v>325</v>
      </c>
      <c r="D13" s="100">
        <v>251</v>
      </c>
      <c r="E13" s="100">
        <v>210</v>
      </c>
      <c r="F13" s="100">
        <v>18</v>
      </c>
      <c r="G13" s="100">
        <v>52</v>
      </c>
      <c r="H13" s="100">
        <v>1322</v>
      </c>
      <c r="J13" s="101"/>
    </row>
    <row r="14" spans="1:12" ht="15.5">
      <c r="A14" s="92">
        <v>44256</v>
      </c>
      <c r="B14" s="97">
        <v>499</v>
      </c>
      <c r="C14" s="97">
        <v>267</v>
      </c>
      <c r="D14" s="97">
        <v>259</v>
      </c>
      <c r="E14" s="97">
        <v>159</v>
      </c>
      <c r="F14" s="97">
        <v>20</v>
      </c>
      <c r="G14" s="97">
        <v>48</v>
      </c>
      <c r="H14" s="97">
        <v>1252</v>
      </c>
      <c r="J14" s="101"/>
    </row>
    <row r="15" spans="1:12" ht="15.5">
      <c r="A15" s="102">
        <v>44348</v>
      </c>
      <c r="B15" s="103">
        <v>543</v>
      </c>
      <c r="C15" s="103">
        <v>319</v>
      </c>
      <c r="D15" s="103">
        <v>269</v>
      </c>
      <c r="E15" s="103">
        <v>124</v>
      </c>
      <c r="F15" s="103">
        <v>17</v>
      </c>
      <c r="G15" s="103">
        <v>62</v>
      </c>
      <c r="H15" s="103">
        <v>1334</v>
      </c>
      <c r="J15" s="101"/>
    </row>
    <row r="16" spans="1:12" ht="15.5">
      <c r="A16" s="104">
        <v>44440</v>
      </c>
      <c r="B16" s="105">
        <v>693</v>
      </c>
      <c r="C16" s="105">
        <v>489</v>
      </c>
      <c r="D16" s="105">
        <v>345</v>
      </c>
      <c r="E16" s="105">
        <v>174</v>
      </c>
      <c r="F16" s="105">
        <v>22</v>
      </c>
      <c r="G16" s="105">
        <v>68</v>
      </c>
      <c r="H16" s="105">
        <v>1791</v>
      </c>
      <c r="J16" s="101"/>
    </row>
    <row r="17" spans="1:14" ht="15.5">
      <c r="A17" s="99">
        <v>44531</v>
      </c>
      <c r="B17" s="100">
        <v>689</v>
      </c>
      <c r="C17" s="100">
        <v>402</v>
      </c>
      <c r="D17" s="100">
        <v>395</v>
      </c>
      <c r="E17" s="100">
        <v>165</v>
      </c>
      <c r="F17" s="100">
        <v>20</v>
      </c>
      <c r="G17" s="100">
        <v>66</v>
      </c>
      <c r="H17" s="100">
        <v>1737</v>
      </c>
      <c r="J17" s="101"/>
    </row>
    <row r="18" spans="1:14" ht="15.5">
      <c r="A18" s="92">
        <v>44621</v>
      </c>
      <c r="B18" s="97">
        <v>471</v>
      </c>
      <c r="C18" s="97">
        <v>312</v>
      </c>
      <c r="D18" s="97">
        <v>313</v>
      </c>
      <c r="E18" s="97">
        <v>121</v>
      </c>
      <c r="F18" s="97">
        <v>27</v>
      </c>
      <c r="G18" s="97">
        <v>49</v>
      </c>
      <c r="H18" s="97">
        <v>1293</v>
      </c>
      <c r="J18" s="101"/>
    </row>
    <row r="19" spans="1:14" ht="15.5">
      <c r="A19" s="102">
        <v>44713</v>
      </c>
      <c r="B19" s="100">
        <v>517</v>
      </c>
      <c r="C19" s="100">
        <v>330</v>
      </c>
      <c r="D19" s="100">
        <v>302</v>
      </c>
      <c r="E19" s="100">
        <v>106</v>
      </c>
      <c r="F19" s="100">
        <v>20</v>
      </c>
      <c r="G19" s="100">
        <v>72</v>
      </c>
      <c r="H19" s="100">
        <v>1347</v>
      </c>
      <c r="J19" s="101"/>
    </row>
    <row r="20" spans="1:14" ht="15.5">
      <c r="A20" s="92">
        <v>44805</v>
      </c>
      <c r="B20" s="97">
        <v>587</v>
      </c>
      <c r="C20" s="97">
        <v>343</v>
      </c>
      <c r="D20" s="97">
        <v>312</v>
      </c>
      <c r="E20" s="97">
        <v>142</v>
      </c>
      <c r="F20" s="97">
        <v>23</v>
      </c>
      <c r="G20" s="97">
        <v>65</v>
      </c>
      <c r="H20" s="97">
        <v>1472</v>
      </c>
      <c r="J20" s="101"/>
    </row>
    <row r="21" spans="1:14" ht="15.5">
      <c r="A21" s="99">
        <v>44896</v>
      </c>
      <c r="B21" s="100">
        <v>522</v>
      </c>
      <c r="C21" s="100">
        <v>310</v>
      </c>
      <c r="D21" s="100">
        <v>320</v>
      </c>
      <c r="E21" s="100">
        <v>133</v>
      </c>
      <c r="F21" s="100">
        <v>22</v>
      </c>
      <c r="G21" s="100">
        <v>64</v>
      </c>
      <c r="H21" s="100">
        <v>1371</v>
      </c>
      <c r="J21" s="101"/>
    </row>
    <row r="22" spans="1:14" ht="15.5">
      <c r="A22" s="92">
        <v>44986</v>
      </c>
      <c r="B22" s="97">
        <v>506</v>
      </c>
      <c r="C22" s="97">
        <v>302</v>
      </c>
      <c r="D22" s="97">
        <v>259</v>
      </c>
      <c r="E22" s="97">
        <v>108</v>
      </c>
      <c r="F22" s="97">
        <v>19</v>
      </c>
      <c r="G22" s="97">
        <v>59</v>
      </c>
      <c r="H22" s="97">
        <v>1253</v>
      </c>
      <c r="J22" s="101"/>
    </row>
    <row r="23" spans="1:14" ht="15.5">
      <c r="A23" s="99">
        <v>45080</v>
      </c>
      <c r="B23" s="100">
        <v>609</v>
      </c>
      <c r="C23" s="100">
        <v>409</v>
      </c>
      <c r="D23" s="100">
        <v>346</v>
      </c>
      <c r="E23" s="100">
        <v>140</v>
      </c>
      <c r="F23" s="100">
        <v>26</v>
      </c>
      <c r="G23" s="100">
        <v>72</v>
      </c>
      <c r="H23" s="100">
        <v>1602</v>
      </c>
      <c r="J23" s="101"/>
    </row>
    <row r="24" spans="1:14" ht="15.5">
      <c r="A24" s="92">
        <v>45174</v>
      </c>
      <c r="B24" s="97">
        <v>396</v>
      </c>
      <c r="C24" s="97">
        <v>244</v>
      </c>
      <c r="D24" s="97">
        <v>227</v>
      </c>
      <c r="E24" s="97">
        <v>98</v>
      </c>
      <c r="F24" s="97">
        <v>20</v>
      </c>
      <c r="G24" s="97">
        <v>65</v>
      </c>
      <c r="H24" s="97">
        <v>1050</v>
      </c>
      <c r="J24" s="101"/>
    </row>
    <row r="25" spans="1:14" ht="15.5">
      <c r="A25" s="99">
        <v>45268</v>
      </c>
      <c r="B25" s="100">
        <v>601</v>
      </c>
      <c r="C25" s="100">
        <v>378</v>
      </c>
      <c r="D25" s="100">
        <v>339</v>
      </c>
      <c r="E25" s="100">
        <v>136</v>
      </c>
      <c r="F25" s="100">
        <v>32</v>
      </c>
      <c r="G25" s="100">
        <v>72</v>
      </c>
      <c r="H25" s="100">
        <v>1558</v>
      </c>
      <c r="J25" s="101"/>
    </row>
    <row r="27" spans="1:14" ht="18">
      <c r="A27" s="59"/>
      <c r="B27" s="59" t="s">
        <v>81</v>
      </c>
      <c r="C27" s="55"/>
      <c r="D27" s="55"/>
      <c r="E27" s="55"/>
      <c r="F27" s="55"/>
      <c r="G27" s="55"/>
      <c r="H27" s="55"/>
      <c r="I27" s="55"/>
      <c r="J27" s="55"/>
      <c r="L27" s="55"/>
      <c r="M27" s="55"/>
      <c r="N27" s="55"/>
    </row>
    <row r="28" spans="1:14" ht="15.5">
      <c r="A28" s="106" t="s">
        <v>61</v>
      </c>
      <c r="B28" s="106" t="s">
        <v>126</v>
      </c>
      <c r="C28" s="106" t="s">
        <v>66</v>
      </c>
      <c r="D28" s="106" t="s">
        <v>67</v>
      </c>
      <c r="E28" s="106" t="s">
        <v>68</v>
      </c>
      <c r="F28" s="106" t="s">
        <v>69</v>
      </c>
      <c r="G28" s="106" t="s">
        <v>70</v>
      </c>
      <c r="H28" s="106" t="s">
        <v>71</v>
      </c>
      <c r="I28" s="106" t="s">
        <v>72</v>
      </c>
      <c r="J28" s="106" t="s">
        <v>73</v>
      </c>
      <c r="K28" s="106" t="s">
        <v>74</v>
      </c>
      <c r="L28" s="106" t="s">
        <v>127</v>
      </c>
      <c r="M28" s="106" t="s">
        <v>3</v>
      </c>
    </row>
    <row r="29" spans="1:14" ht="15.5">
      <c r="A29" s="99">
        <v>43252</v>
      </c>
      <c r="B29" s="100">
        <v>63</v>
      </c>
      <c r="C29" s="100">
        <v>60</v>
      </c>
      <c r="D29" s="100">
        <v>66</v>
      </c>
      <c r="E29" s="100">
        <v>91</v>
      </c>
      <c r="F29" s="100">
        <v>82</v>
      </c>
      <c r="G29" s="100">
        <v>66</v>
      </c>
      <c r="H29" s="100">
        <v>59</v>
      </c>
      <c r="I29" s="100">
        <v>53</v>
      </c>
      <c r="J29" s="100">
        <v>41</v>
      </c>
      <c r="K29" s="100">
        <v>24</v>
      </c>
      <c r="L29" s="100">
        <v>49</v>
      </c>
      <c r="M29" s="100">
        <v>654</v>
      </c>
      <c r="N29" s="101"/>
    </row>
    <row r="30" spans="1:14" ht="15.5">
      <c r="A30" s="92">
        <v>43344</v>
      </c>
      <c r="B30" s="97">
        <v>89</v>
      </c>
      <c r="C30" s="97">
        <v>86</v>
      </c>
      <c r="D30" s="97">
        <v>95</v>
      </c>
      <c r="E30" s="97">
        <v>127</v>
      </c>
      <c r="F30" s="97">
        <v>139</v>
      </c>
      <c r="G30" s="97">
        <v>96</v>
      </c>
      <c r="H30" s="97">
        <v>104</v>
      </c>
      <c r="I30" s="97">
        <v>65</v>
      </c>
      <c r="J30" s="97">
        <v>44</v>
      </c>
      <c r="K30" s="97">
        <v>36</v>
      </c>
      <c r="L30" s="97">
        <v>39</v>
      </c>
      <c r="M30" s="97">
        <v>920</v>
      </c>
      <c r="N30" s="101"/>
    </row>
    <row r="31" spans="1:14" ht="15.5">
      <c r="A31" s="99">
        <v>43435</v>
      </c>
      <c r="B31" s="100">
        <v>107</v>
      </c>
      <c r="C31" s="100">
        <v>106</v>
      </c>
      <c r="D31" s="100">
        <v>128</v>
      </c>
      <c r="E31" s="100">
        <v>152</v>
      </c>
      <c r="F31" s="100">
        <v>162</v>
      </c>
      <c r="G31" s="100">
        <v>143</v>
      </c>
      <c r="H31" s="100">
        <v>154</v>
      </c>
      <c r="I31" s="100">
        <v>106</v>
      </c>
      <c r="J31" s="100">
        <v>59</v>
      </c>
      <c r="K31" s="100">
        <v>47</v>
      </c>
      <c r="L31" s="100">
        <v>59</v>
      </c>
      <c r="M31" s="100">
        <v>1223</v>
      </c>
      <c r="N31" s="101"/>
    </row>
    <row r="32" spans="1:14" ht="15.5">
      <c r="A32" s="92">
        <v>43525</v>
      </c>
      <c r="B32" s="97">
        <v>85</v>
      </c>
      <c r="C32" s="97">
        <v>101</v>
      </c>
      <c r="D32" s="97">
        <v>109</v>
      </c>
      <c r="E32" s="97">
        <v>155</v>
      </c>
      <c r="F32" s="97">
        <v>117</v>
      </c>
      <c r="G32" s="97">
        <v>123</v>
      </c>
      <c r="H32" s="97">
        <v>126</v>
      </c>
      <c r="I32" s="97">
        <v>67</v>
      </c>
      <c r="J32" s="97">
        <v>68</v>
      </c>
      <c r="K32" s="97">
        <v>39</v>
      </c>
      <c r="L32" s="97">
        <v>49</v>
      </c>
      <c r="M32" s="97">
        <v>1039</v>
      </c>
    </row>
    <row r="33" spans="1:14" ht="15.5">
      <c r="A33" s="99">
        <v>43617</v>
      </c>
      <c r="B33" s="100">
        <v>97</v>
      </c>
      <c r="C33" s="100">
        <v>93</v>
      </c>
      <c r="D33" s="100">
        <v>100</v>
      </c>
      <c r="E33" s="100">
        <v>129</v>
      </c>
      <c r="F33" s="100">
        <v>142</v>
      </c>
      <c r="G33" s="100">
        <v>123</v>
      </c>
      <c r="H33" s="100">
        <v>115</v>
      </c>
      <c r="I33" s="100">
        <v>83</v>
      </c>
      <c r="J33" s="100">
        <v>48</v>
      </c>
      <c r="K33" s="100">
        <v>33</v>
      </c>
      <c r="L33" s="100">
        <v>51</v>
      </c>
      <c r="M33" s="100">
        <v>1014</v>
      </c>
      <c r="N33" s="101"/>
    </row>
    <row r="34" spans="1:14" ht="15.5">
      <c r="A34" s="92">
        <v>43709</v>
      </c>
      <c r="B34" s="97">
        <v>140</v>
      </c>
      <c r="C34" s="97">
        <v>159</v>
      </c>
      <c r="D34" s="97">
        <v>156</v>
      </c>
      <c r="E34" s="97">
        <v>172</v>
      </c>
      <c r="F34" s="97">
        <v>178</v>
      </c>
      <c r="G34" s="97">
        <v>170</v>
      </c>
      <c r="H34" s="97">
        <v>157</v>
      </c>
      <c r="I34" s="97">
        <v>99</v>
      </c>
      <c r="J34" s="97">
        <v>97</v>
      </c>
      <c r="K34" s="97">
        <v>53</v>
      </c>
      <c r="L34" s="97">
        <v>89</v>
      </c>
      <c r="M34" s="97">
        <v>1470</v>
      </c>
      <c r="N34" s="101"/>
    </row>
    <row r="35" spans="1:14" ht="15.5">
      <c r="A35" s="99">
        <v>43800</v>
      </c>
      <c r="B35" s="100">
        <v>136</v>
      </c>
      <c r="C35" s="100">
        <v>150</v>
      </c>
      <c r="D35" s="100">
        <v>145</v>
      </c>
      <c r="E35" s="100">
        <v>152</v>
      </c>
      <c r="F35" s="100">
        <v>190</v>
      </c>
      <c r="G35" s="100">
        <v>147</v>
      </c>
      <c r="H35" s="100">
        <v>170</v>
      </c>
      <c r="I35" s="100">
        <v>109</v>
      </c>
      <c r="J35" s="100">
        <v>84</v>
      </c>
      <c r="K35" s="100">
        <v>55</v>
      </c>
      <c r="L35" s="100">
        <v>82</v>
      </c>
      <c r="M35" s="100">
        <v>1420</v>
      </c>
      <c r="N35" s="101"/>
    </row>
    <row r="36" spans="1:14" ht="15.5">
      <c r="A36" s="92">
        <v>43891</v>
      </c>
      <c r="B36" s="97">
        <v>100</v>
      </c>
      <c r="C36" s="97">
        <v>139</v>
      </c>
      <c r="D36" s="97">
        <v>130</v>
      </c>
      <c r="E36" s="97">
        <v>168</v>
      </c>
      <c r="F36" s="97">
        <v>168</v>
      </c>
      <c r="G36" s="97">
        <v>146</v>
      </c>
      <c r="H36" s="97">
        <v>159</v>
      </c>
      <c r="I36" s="97">
        <v>119</v>
      </c>
      <c r="J36" s="97">
        <v>74</v>
      </c>
      <c r="K36" s="97">
        <v>45</v>
      </c>
      <c r="L36" s="97">
        <v>99</v>
      </c>
      <c r="M36" s="97">
        <v>1347</v>
      </c>
      <c r="N36" s="101"/>
    </row>
    <row r="37" spans="1:14" ht="15.5">
      <c r="A37" s="99">
        <v>43983</v>
      </c>
      <c r="B37" s="100">
        <v>138</v>
      </c>
      <c r="C37" s="100">
        <v>152</v>
      </c>
      <c r="D37" s="100">
        <v>153</v>
      </c>
      <c r="E37" s="100">
        <v>156</v>
      </c>
      <c r="F37" s="100">
        <v>179</v>
      </c>
      <c r="G37" s="100">
        <v>173</v>
      </c>
      <c r="H37" s="100">
        <v>151</v>
      </c>
      <c r="I37" s="100">
        <v>135</v>
      </c>
      <c r="J37" s="100">
        <v>92</v>
      </c>
      <c r="K37" s="100">
        <v>41</v>
      </c>
      <c r="L37" s="100">
        <v>92</v>
      </c>
      <c r="M37" s="100">
        <v>1462</v>
      </c>
      <c r="N37" s="101"/>
    </row>
    <row r="38" spans="1:14" ht="15.5">
      <c r="A38" s="92">
        <v>44075</v>
      </c>
      <c r="B38" s="97">
        <v>175</v>
      </c>
      <c r="C38" s="97">
        <v>188</v>
      </c>
      <c r="D38" s="97">
        <v>186</v>
      </c>
      <c r="E38" s="97">
        <v>183</v>
      </c>
      <c r="F38" s="97">
        <v>218</v>
      </c>
      <c r="G38" s="97">
        <v>185</v>
      </c>
      <c r="H38" s="97">
        <v>183</v>
      </c>
      <c r="I38" s="97">
        <v>133</v>
      </c>
      <c r="J38" s="97">
        <v>70</v>
      </c>
      <c r="K38" s="97">
        <v>50</v>
      </c>
      <c r="L38" s="97">
        <v>77</v>
      </c>
      <c r="M38" s="97">
        <v>1648</v>
      </c>
      <c r="N38" s="101"/>
    </row>
    <row r="39" spans="1:14" ht="15.5">
      <c r="A39" s="99">
        <v>44166</v>
      </c>
      <c r="B39" s="100">
        <v>312</v>
      </c>
      <c r="C39" s="100">
        <v>154</v>
      </c>
      <c r="D39" s="100">
        <v>123</v>
      </c>
      <c r="E39" s="100">
        <v>130</v>
      </c>
      <c r="F39" s="100">
        <v>147</v>
      </c>
      <c r="G39" s="100">
        <v>112</v>
      </c>
      <c r="H39" s="100">
        <v>115</v>
      </c>
      <c r="I39" s="100">
        <v>82</v>
      </c>
      <c r="J39" s="100">
        <v>60</v>
      </c>
      <c r="K39" s="100">
        <v>40</v>
      </c>
      <c r="L39" s="100">
        <v>47</v>
      </c>
      <c r="M39" s="100">
        <v>1322</v>
      </c>
      <c r="N39" s="101"/>
    </row>
    <row r="40" spans="1:14" ht="15.5">
      <c r="A40" s="92">
        <v>44256</v>
      </c>
      <c r="B40" s="97">
        <v>156</v>
      </c>
      <c r="C40" s="97">
        <v>121</v>
      </c>
      <c r="D40" s="97">
        <v>142</v>
      </c>
      <c r="E40" s="97">
        <v>147</v>
      </c>
      <c r="F40" s="97">
        <v>138</v>
      </c>
      <c r="G40" s="97">
        <v>145</v>
      </c>
      <c r="H40" s="97">
        <v>139</v>
      </c>
      <c r="I40" s="97">
        <v>102</v>
      </c>
      <c r="J40" s="97">
        <v>49</v>
      </c>
      <c r="K40" s="97">
        <v>47</v>
      </c>
      <c r="L40" s="97">
        <v>66</v>
      </c>
      <c r="M40" s="97">
        <v>1252</v>
      </c>
      <c r="N40" s="101"/>
    </row>
    <row r="41" spans="1:14" ht="15.5">
      <c r="A41" s="102">
        <v>44348</v>
      </c>
      <c r="B41" s="103">
        <v>201</v>
      </c>
      <c r="C41" s="103">
        <v>128</v>
      </c>
      <c r="D41" s="103">
        <v>124</v>
      </c>
      <c r="E41" s="103">
        <v>131</v>
      </c>
      <c r="F41" s="103">
        <v>166</v>
      </c>
      <c r="G41" s="103">
        <v>131</v>
      </c>
      <c r="H41" s="103">
        <v>144</v>
      </c>
      <c r="I41" s="103">
        <v>117</v>
      </c>
      <c r="J41" s="103">
        <v>58</v>
      </c>
      <c r="K41" s="103">
        <v>55</v>
      </c>
      <c r="L41" s="103">
        <v>79</v>
      </c>
      <c r="M41" s="103">
        <v>1334</v>
      </c>
      <c r="N41" s="101"/>
    </row>
    <row r="42" spans="1:14" ht="15.5">
      <c r="A42" s="104">
        <v>44440</v>
      </c>
      <c r="B42" s="105">
        <v>251</v>
      </c>
      <c r="C42" s="105">
        <v>200</v>
      </c>
      <c r="D42" s="105">
        <v>145</v>
      </c>
      <c r="E42" s="105">
        <v>196</v>
      </c>
      <c r="F42" s="105">
        <v>221</v>
      </c>
      <c r="G42" s="105">
        <v>206</v>
      </c>
      <c r="H42" s="105">
        <v>148</v>
      </c>
      <c r="I42" s="105">
        <v>139</v>
      </c>
      <c r="J42" s="105">
        <v>89</v>
      </c>
      <c r="K42" s="105">
        <v>85</v>
      </c>
      <c r="L42" s="105">
        <v>111</v>
      </c>
      <c r="M42" s="105">
        <v>1791</v>
      </c>
      <c r="N42" s="101"/>
    </row>
    <row r="43" spans="1:14" ht="15.5">
      <c r="A43" s="99">
        <v>44531</v>
      </c>
      <c r="B43" s="100">
        <v>247</v>
      </c>
      <c r="C43" s="100">
        <v>179</v>
      </c>
      <c r="D43" s="100">
        <v>142</v>
      </c>
      <c r="E43" s="100">
        <v>180</v>
      </c>
      <c r="F43" s="100">
        <v>193</v>
      </c>
      <c r="G43" s="100">
        <v>194</v>
      </c>
      <c r="H43" s="100">
        <v>164</v>
      </c>
      <c r="I43" s="100">
        <v>157</v>
      </c>
      <c r="J43" s="100">
        <v>95</v>
      </c>
      <c r="K43" s="100">
        <v>82</v>
      </c>
      <c r="L43" s="100">
        <v>104</v>
      </c>
      <c r="M43" s="100">
        <v>1737</v>
      </c>
      <c r="N43" s="101"/>
    </row>
    <row r="44" spans="1:14" ht="15.5">
      <c r="A44" s="92">
        <v>44621</v>
      </c>
      <c r="B44" s="97">
        <v>189</v>
      </c>
      <c r="C44" s="97">
        <v>131</v>
      </c>
      <c r="D44" s="97">
        <v>106</v>
      </c>
      <c r="E44" s="97">
        <v>141</v>
      </c>
      <c r="F44" s="97">
        <v>154</v>
      </c>
      <c r="G44" s="97">
        <v>141</v>
      </c>
      <c r="H44" s="97">
        <v>119</v>
      </c>
      <c r="I44" s="97">
        <v>110</v>
      </c>
      <c r="J44" s="97">
        <v>64</v>
      </c>
      <c r="K44" s="97">
        <v>53</v>
      </c>
      <c r="L44" s="97">
        <v>85</v>
      </c>
      <c r="M44" s="97">
        <v>1293</v>
      </c>
      <c r="N44" s="101"/>
    </row>
    <row r="45" spans="1:14" ht="15.5">
      <c r="A45" s="102">
        <v>44713</v>
      </c>
      <c r="B45" s="100">
        <v>214</v>
      </c>
      <c r="C45" s="100">
        <v>158</v>
      </c>
      <c r="D45" s="100">
        <v>111</v>
      </c>
      <c r="E45" s="100">
        <v>126</v>
      </c>
      <c r="F45" s="100">
        <v>143</v>
      </c>
      <c r="G45" s="100">
        <v>146</v>
      </c>
      <c r="H45" s="100">
        <v>131</v>
      </c>
      <c r="I45" s="100">
        <v>94</v>
      </c>
      <c r="J45" s="100">
        <v>63</v>
      </c>
      <c r="K45" s="100">
        <v>58</v>
      </c>
      <c r="L45" s="100">
        <v>103</v>
      </c>
      <c r="M45" s="100">
        <v>1347</v>
      </c>
      <c r="N45" s="101"/>
    </row>
    <row r="46" spans="1:14" ht="15.5">
      <c r="A46" s="92">
        <v>44805</v>
      </c>
      <c r="B46" s="97">
        <v>207</v>
      </c>
      <c r="C46" s="97">
        <v>171</v>
      </c>
      <c r="D46" s="97">
        <v>135</v>
      </c>
      <c r="E46" s="97">
        <v>147</v>
      </c>
      <c r="F46" s="97">
        <v>149</v>
      </c>
      <c r="G46" s="97">
        <v>152</v>
      </c>
      <c r="H46" s="97">
        <v>142</v>
      </c>
      <c r="I46" s="97">
        <v>120</v>
      </c>
      <c r="J46" s="97">
        <v>80</v>
      </c>
      <c r="K46" s="97">
        <v>65</v>
      </c>
      <c r="L46" s="97">
        <v>104</v>
      </c>
      <c r="M46" s="97">
        <v>1472</v>
      </c>
      <c r="N46" s="101"/>
    </row>
    <row r="47" spans="1:14" ht="15.5">
      <c r="A47" s="99">
        <v>44896</v>
      </c>
      <c r="B47" s="100">
        <v>195</v>
      </c>
      <c r="C47" s="100">
        <v>161</v>
      </c>
      <c r="D47" s="100">
        <v>108</v>
      </c>
      <c r="E47" s="100">
        <v>133</v>
      </c>
      <c r="F47" s="100">
        <v>135</v>
      </c>
      <c r="G47" s="100">
        <v>146</v>
      </c>
      <c r="H47" s="100">
        <v>148</v>
      </c>
      <c r="I47" s="100">
        <v>118</v>
      </c>
      <c r="J47" s="100">
        <v>74</v>
      </c>
      <c r="K47" s="100">
        <v>61</v>
      </c>
      <c r="L47" s="100">
        <v>92</v>
      </c>
      <c r="M47" s="100">
        <v>1371</v>
      </c>
      <c r="N47" s="101"/>
    </row>
    <row r="48" spans="1:14" ht="15.5">
      <c r="A48" s="92">
        <v>44986</v>
      </c>
      <c r="B48" s="97">
        <v>156</v>
      </c>
      <c r="C48" s="97">
        <v>133</v>
      </c>
      <c r="D48" s="97">
        <v>98</v>
      </c>
      <c r="E48" s="97">
        <v>136</v>
      </c>
      <c r="F48" s="97">
        <v>114</v>
      </c>
      <c r="G48" s="97">
        <v>138</v>
      </c>
      <c r="H48" s="97">
        <v>120</v>
      </c>
      <c r="I48" s="97">
        <v>110</v>
      </c>
      <c r="J48" s="97">
        <v>71</v>
      </c>
      <c r="K48" s="97">
        <v>78</v>
      </c>
      <c r="L48" s="97">
        <v>99</v>
      </c>
      <c r="M48" s="97">
        <v>1253</v>
      </c>
      <c r="N48" s="101"/>
    </row>
    <row r="49" spans="1:14" ht="15.5">
      <c r="A49" s="99">
        <v>45080</v>
      </c>
      <c r="B49" s="100">
        <v>156</v>
      </c>
      <c r="C49" s="100">
        <v>133</v>
      </c>
      <c r="D49" s="100">
        <v>98</v>
      </c>
      <c r="E49" s="100">
        <v>136</v>
      </c>
      <c r="F49" s="100">
        <v>114</v>
      </c>
      <c r="G49" s="100">
        <v>138</v>
      </c>
      <c r="H49" s="100">
        <v>120</v>
      </c>
      <c r="I49" s="100">
        <v>110</v>
      </c>
      <c r="J49" s="100">
        <v>71</v>
      </c>
      <c r="K49" s="100">
        <v>78</v>
      </c>
      <c r="L49" s="100">
        <v>99</v>
      </c>
      <c r="M49" s="100">
        <v>1253</v>
      </c>
      <c r="N49" s="101"/>
    </row>
    <row r="50" spans="1:14" ht="15.5">
      <c r="A50" s="92">
        <v>45174</v>
      </c>
      <c r="B50" s="97">
        <v>128</v>
      </c>
      <c r="C50" s="97">
        <v>117</v>
      </c>
      <c r="D50" s="97">
        <v>91</v>
      </c>
      <c r="E50" s="97">
        <v>102</v>
      </c>
      <c r="F50" s="97">
        <v>115</v>
      </c>
      <c r="G50" s="97">
        <v>126</v>
      </c>
      <c r="H50" s="97">
        <v>93</v>
      </c>
      <c r="I50" s="97">
        <v>99</v>
      </c>
      <c r="J50" s="97">
        <v>57</v>
      </c>
      <c r="K50" s="97">
        <v>56</v>
      </c>
      <c r="L50" s="97">
        <v>66</v>
      </c>
      <c r="M50" s="97">
        <v>1050</v>
      </c>
      <c r="N50" s="101"/>
    </row>
    <row r="51" spans="1:14" ht="15.5">
      <c r="A51" s="99">
        <v>45268</v>
      </c>
      <c r="B51" s="100">
        <v>182</v>
      </c>
      <c r="C51" s="100">
        <v>155</v>
      </c>
      <c r="D51" s="100">
        <v>135</v>
      </c>
      <c r="E51" s="100">
        <v>160</v>
      </c>
      <c r="F51" s="100">
        <v>152</v>
      </c>
      <c r="G51" s="100">
        <v>188</v>
      </c>
      <c r="H51" s="100">
        <v>145</v>
      </c>
      <c r="I51" s="100">
        <v>145</v>
      </c>
      <c r="J51" s="100">
        <v>100</v>
      </c>
      <c r="K51" s="100">
        <v>62</v>
      </c>
      <c r="L51" s="100">
        <v>134</v>
      </c>
      <c r="M51" s="100">
        <v>1558</v>
      </c>
      <c r="N51" s="101"/>
    </row>
    <row r="53" spans="1:14" ht="18">
      <c r="A53" s="59"/>
      <c r="B53" s="59" t="s">
        <v>82</v>
      </c>
      <c r="C53" s="58"/>
      <c r="D53" s="58"/>
      <c r="E53" s="58"/>
      <c r="F53" s="58"/>
      <c r="G53" s="58"/>
      <c r="H53" s="58"/>
      <c r="I53" s="58"/>
      <c r="J53" s="58"/>
      <c r="L53" s="58"/>
      <c r="M53" s="58"/>
      <c r="N53" s="58"/>
    </row>
    <row r="54" spans="1:14" ht="15.5">
      <c r="A54" s="106" t="s">
        <v>61</v>
      </c>
      <c r="B54" s="106" t="s">
        <v>126</v>
      </c>
      <c r="C54" s="106" t="s">
        <v>66</v>
      </c>
      <c r="D54" s="106" t="s">
        <v>67</v>
      </c>
      <c r="E54" s="106" t="s">
        <v>68</v>
      </c>
      <c r="F54" s="106" t="s">
        <v>69</v>
      </c>
      <c r="G54" s="106" t="s">
        <v>70</v>
      </c>
      <c r="H54" s="106" t="s">
        <v>71</v>
      </c>
      <c r="I54" s="106" t="s">
        <v>72</v>
      </c>
      <c r="J54" s="106" t="s">
        <v>73</v>
      </c>
      <c r="K54" s="106" t="s">
        <v>74</v>
      </c>
      <c r="L54" s="106" t="s">
        <v>127</v>
      </c>
      <c r="M54" s="106" t="s">
        <v>3</v>
      </c>
    </row>
    <row r="55" spans="1:14" ht="15.5">
      <c r="A55" s="99">
        <v>43252</v>
      </c>
      <c r="B55" s="100">
        <v>17</v>
      </c>
      <c r="C55" s="100">
        <v>22</v>
      </c>
      <c r="D55" s="100">
        <v>21</v>
      </c>
      <c r="E55" s="100">
        <v>34</v>
      </c>
      <c r="F55" s="100">
        <v>48</v>
      </c>
      <c r="G55" s="100">
        <v>26</v>
      </c>
      <c r="H55" s="100">
        <v>21</v>
      </c>
      <c r="I55" s="100">
        <v>33</v>
      </c>
      <c r="J55" s="100">
        <v>18</v>
      </c>
      <c r="K55" s="100">
        <v>10</v>
      </c>
      <c r="L55" s="100">
        <v>16</v>
      </c>
      <c r="M55" s="100">
        <v>266</v>
      </c>
    </row>
    <row r="56" spans="1:14" ht="15.5">
      <c r="A56" s="92">
        <v>43344</v>
      </c>
      <c r="B56" s="97">
        <v>25</v>
      </c>
      <c r="C56" s="97">
        <v>33</v>
      </c>
      <c r="D56" s="97">
        <v>32</v>
      </c>
      <c r="E56" s="97">
        <v>48</v>
      </c>
      <c r="F56" s="97">
        <v>64</v>
      </c>
      <c r="G56" s="97">
        <v>45</v>
      </c>
      <c r="H56" s="97">
        <v>50</v>
      </c>
      <c r="I56" s="97">
        <v>32</v>
      </c>
      <c r="J56" s="97">
        <v>15</v>
      </c>
      <c r="K56" s="97">
        <v>11</v>
      </c>
      <c r="L56" s="97">
        <v>18</v>
      </c>
      <c r="M56" s="97">
        <v>373</v>
      </c>
    </row>
    <row r="57" spans="1:14" ht="15.5">
      <c r="A57" s="99">
        <v>43435</v>
      </c>
      <c r="B57" s="100">
        <v>37</v>
      </c>
      <c r="C57" s="100">
        <v>46</v>
      </c>
      <c r="D57" s="100">
        <v>57</v>
      </c>
      <c r="E57" s="100">
        <v>73</v>
      </c>
      <c r="F57" s="100">
        <v>65</v>
      </c>
      <c r="G57" s="100">
        <v>61</v>
      </c>
      <c r="H57" s="100">
        <v>71</v>
      </c>
      <c r="I57" s="100">
        <v>45</v>
      </c>
      <c r="J57" s="100">
        <v>30</v>
      </c>
      <c r="K57" s="100">
        <v>18</v>
      </c>
      <c r="L57" s="100">
        <v>29</v>
      </c>
      <c r="M57" s="100">
        <v>532</v>
      </c>
    </row>
    <row r="58" spans="1:14" ht="15.5">
      <c r="A58" s="92">
        <v>43525</v>
      </c>
      <c r="B58" s="97">
        <v>23</v>
      </c>
      <c r="C58" s="97">
        <v>40</v>
      </c>
      <c r="D58" s="97">
        <v>56</v>
      </c>
      <c r="E58" s="97">
        <v>74</v>
      </c>
      <c r="F58" s="97">
        <v>64</v>
      </c>
      <c r="G58" s="97">
        <v>57</v>
      </c>
      <c r="H58" s="97">
        <v>58</v>
      </c>
      <c r="I58" s="97">
        <v>26</v>
      </c>
      <c r="J58" s="97">
        <v>25</v>
      </c>
      <c r="K58" s="97">
        <v>23</v>
      </c>
      <c r="L58" s="97">
        <v>18</v>
      </c>
      <c r="M58" s="97">
        <v>464</v>
      </c>
    </row>
    <row r="59" spans="1:14" ht="15.5">
      <c r="A59" s="99">
        <v>43617</v>
      </c>
      <c r="B59" s="100">
        <v>26</v>
      </c>
      <c r="C59" s="100">
        <v>30</v>
      </c>
      <c r="D59" s="100">
        <v>40</v>
      </c>
      <c r="E59" s="100">
        <v>57</v>
      </c>
      <c r="F59" s="100">
        <v>58</v>
      </c>
      <c r="G59" s="100">
        <v>53</v>
      </c>
      <c r="H59" s="100">
        <v>46</v>
      </c>
      <c r="I59" s="100">
        <v>40</v>
      </c>
      <c r="J59" s="100">
        <v>21</v>
      </c>
      <c r="K59" s="100">
        <v>11</v>
      </c>
      <c r="L59" s="100">
        <v>21</v>
      </c>
      <c r="M59" s="100">
        <v>403</v>
      </c>
    </row>
    <row r="60" spans="1:14" ht="15.5">
      <c r="A60" s="92">
        <v>43709</v>
      </c>
      <c r="B60" s="97">
        <v>51</v>
      </c>
      <c r="C60" s="97">
        <v>52</v>
      </c>
      <c r="D60" s="97">
        <v>64</v>
      </c>
      <c r="E60" s="97">
        <v>69</v>
      </c>
      <c r="F60" s="97">
        <v>83</v>
      </c>
      <c r="G60" s="97">
        <v>92</v>
      </c>
      <c r="H60" s="97">
        <v>80</v>
      </c>
      <c r="I60" s="97">
        <v>47</v>
      </c>
      <c r="J60" s="97">
        <v>51</v>
      </c>
      <c r="K60" s="97">
        <v>19</v>
      </c>
      <c r="L60" s="97">
        <v>38</v>
      </c>
      <c r="M60" s="97">
        <v>646</v>
      </c>
    </row>
    <row r="61" spans="1:14" ht="15.5">
      <c r="A61" s="99">
        <v>43800</v>
      </c>
      <c r="B61" s="100">
        <v>49</v>
      </c>
      <c r="C61" s="100">
        <v>55</v>
      </c>
      <c r="D61" s="100">
        <v>70</v>
      </c>
      <c r="E61" s="100">
        <v>66</v>
      </c>
      <c r="F61" s="100">
        <v>86</v>
      </c>
      <c r="G61" s="100">
        <v>73</v>
      </c>
      <c r="H61" s="100">
        <v>84</v>
      </c>
      <c r="I61" s="100">
        <v>45</v>
      </c>
      <c r="J61" s="100">
        <v>33</v>
      </c>
      <c r="K61" s="100">
        <v>25</v>
      </c>
      <c r="L61" s="100">
        <v>33</v>
      </c>
      <c r="M61" s="100">
        <v>619</v>
      </c>
    </row>
    <row r="62" spans="1:14" ht="15.5">
      <c r="A62" s="92">
        <v>43891</v>
      </c>
      <c r="B62" s="97">
        <v>39</v>
      </c>
      <c r="C62" s="97">
        <v>64</v>
      </c>
      <c r="D62" s="97">
        <v>55</v>
      </c>
      <c r="E62" s="97">
        <v>77</v>
      </c>
      <c r="F62" s="97">
        <v>81</v>
      </c>
      <c r="G62" s="97">
        <v>71</v>
      </c>
      <c r="H62" s="97">
        <v>70</v>
      </c>
      <c r="I62" s="97">
        <v>61</v>
      </c>
      <c r="J62" s="97">
        <v>36</v>
      </c>
      <c r="K62" s="97">
        <v>19</v>
      </c>
      <c r="L62" s="97">
        <v>34</v>
      </c>
      <c r="M62" s="97">
        <v>607</v>
      </c>
    </row>
    <row r="63" spans="1:14" ht="15.5">
      <c r="A63" s="99">
        <v>43983</v>
      </c>
      <c r="B63" s="100">
        <v>42</v>
      </c>
      <c r="C63" s="100">
        <v>56</v>
      </c>
      <c r="D63" s="100">
        <v>54</v>
      </c>
      <c r="E63" s="100">
        <v>61</v>
      </c>
      <c r="F63" s="100">
        <v>85</v>
      </c>
      <c r="G63" s="100">
        <v>82</v>
      </c>
      <c r="H63" s="100">
        <v>73</v>
      </c>
      <c r="I63" s="100">
        <v>53</v>
      </c>
      <c r="J63" s="100">
        <v>36</v>
      </c>
      <c r="K63" s="100">
        <v>11</v>
      </c>
      <c r="L63" s="100">
        <v>33</v>
      </c>
      <c r="M63" s="100">
        <v>586</v>
      </c>
    </row>
    <row r="64" spans="1:14" ht="15.5">
      <c r="A64" s="92">
        <v>44075</v>
      </c>
      <c r="B64" s="97">
        <v>36</v>
      </c>
      <c r="C64" s="97">
        <v>56</v>
      </c>
      <c r="D64" s="97">
        <v>67</v>
      </c>
      <c r="E64" s="97">
        <v>72</v>
      </c>
      <c r="F64" s="97">
        <v>95</v>
      </c>
      <c r="G64" s="97">
        <v>78</v>
      </c>
      <c r="H64" s="97">
        <v>89</v>
      </c>
      <c r="I64" s="97">
        <v>60</v>
      </c>
      <c r="J64" s="97">
        <v>23</v>
      </c>
      <c r="K64" s="97">
        <v>19</v>
      </c>
      <c r="L64" s="97">
        <v>38</v>
      </c>
      <c r="M64" s="97">
        <v>633</v>
      </c>
    </row>
    <row r="65" spans="1:14" ht="15.5">
      <c r="A65" s="99">
        <v>44166</v>
      </c>
      <c r="B65" s="100">
        <v>108</v>
      </c>
      <c r="C65" s="100">
        <v>54</v>
      </c>
      <c r="D65" s="100">
        <v>51</v>
      </c>
      <c r="E65" s="100">
        <v>49</v>
      </c>
      <c r="F65" s="100">
        <v>60</v>
      </c>
      <c r="G65" s="100">
        <v>53</v>
      </c>
      <c r="H65" s="100">
        <v>50</v>
      </c>
      <c r="I65" s="100">
        <v>37</v>
      </c>
      <c r="J65" s="100">
        <v>28</v>
      </c>
      <c r="K65" s="100">
        <v>16</v>
      </c>
      <c r="L65" s="100">
        <v>20</v>
      </c>
      <c r="M65" s="100">
        <v>526</v>
      </c>
    </row>
    <row r="66" spans="1:14" ht="15.5">
      <c r="A66" s="92">
        <v>44256</v>
      </c>
      <c r="B66" s="97">
        <v>68</v>
      </c>
      <c r="C66" s="97">
        <v>44</v>
      </c>
      <c r="D66" s="97">
        <v>55</v>
      </c>
      <c r="E66" s="97">
        <v>57</v>
      </c>
      <c r="F66" s="97">
        <v>64</v>
      </c>
      <c r="G66" s="97">
        <v>67</v>
      </c>
      <c r="H66" s="97">
        <v>63</v>
      </c>
      <c r="I66" s="97">
        <v>41</v>
      </c>
      <c r="J66" s="97">
        <v>22</v>
      </c>
      <c r="K66" s="97">
        <v>25</v>
      </c>
      <c r="L66" s="97">
        <v>20</v>
      </c>
      <c r="M66" s="97">
        <v>526</v>
      </c>
    </row>
    <row r="67" spans="1:14" ht="15.5">
      <c r="A67" s="102">
        <v>44348</v>
      </c>
      <c r="B67" s="103">
        <v>71</v>
      </c>
      <c r="C67" s="103">
        <v>48</v>
      </c>
      <c r="D67" s="103">
        <v>50</v>
      </c>
      <c r="E67" s="103">
        <v>44</v>
      </c>
      <c r="F67" s="103">
        <v>73</v>
      </c>
      <c r="G67" s="103">
        <v>58</v>
      </c>
      <c r="H67" s="103">
        <v>77</v>
      </c>
      <c r="I67" s="103">
        <v>48</v>
      </c>
      <c r="J67" s="103">
        <v>28</v>
      </c>
      <c r="K67" s="103">
        <v>25</v>
      </c>
      <c r="L67" s="103">
        <v>26</v>
      </c>
      <c r="M67" s="103">
        <v>548</v>
      </c>
    </row>
    <row r="68" spans="1:14" ht="15.5">
      <c r="A68" s="104">
        <v>44440</v>
      </c>
      <c r="B68" s="105">
        <v>76</v>
      </c>
      <c r="C68" s="105">
        <v>65</v>
      </c>
      <c r="D68" s="105">
        <v>44</v>
      </c>
      <c r="E68" s="105">
        <v>70</v>
      </c>
      <c r="F68" s="105">
        <v>95</v>
      </c>
      <c r="G68" s="105">
        <v>87</v>
      </c>
      <c r="H68" s="105">
        <v>71</v>
      </c>
      <c r="I68" s="105">
        <v>60</v>
      </c>
      <c r="J68" s="105">
        <v>41</v>
      </c>
      <c r="K68" s="105">
        <v>44</v>
      </c>
      <c r="L68" s="105">
        <v>36</v>
      </c>
      <c r="M68" s="105">
        <v>689</v>
      </c>
    </row>
    <row r="69" spans="1:14" s="10" customFormat="1" ht="15.5">
      <c r="A69" s="99">
        <v>44531</v>
      </c>
      <c r="B69" s="100">
        <v>77</v>
      </c>
      <c r="C69" s="100">
        <v>66</v>
      </c>
      <c r="D69" s="100">
        <v>54</v>
      </c>
      <c r="E69" s="100">
        <v>58</v>
      </c>
      <c r="F69" s="100">
        <v>80</v>
      </c>
      <c r="G69" s="100">
        <v>81</v>
      </c>
      <c r="H69" s="100">
        <v>76</v>
      </c>
      <c r="I69" s="100">
        <v>57</v>
      </c>
      <c r="J69" s="100">
        <v>39</v>
      </c>
      <c r="K69" s="100">
        <v>41</v>
      </c>
      <c r="L69" s="100">
        <v>40</v>
      </c>
      <c r="M69" s="100">
        <v>669</v>
      </c>
    </row>
    <row r="70" spans="1:14" ht="15.5">
      <c r="A70" s="92">
        <v>44621</v>
      </c>
      <c r="B70" s="97">
        <v>69</v>
      </c>
      <c r="C70" s="97">
        <v>44</v>
      </c>
      <c r="D70" s="97">
        <v>44</v>
      </c>
      <c r="E70" s="97">
        <v>52</v>
      </c>
      <c r="F70" s="97">
        <v>52</v>
      </c>
      <c r="G70" s="97">
        <v>60</v>
      </c>
      <c r="H70" s="97">
        <v>55</v>
      </c>
      <c r="I70" s="97">
        <v>51</v>
      </c>
      <c r="J70" s="97">
        <v>19</v>
      </c>
      <c r="K70" s="97">
        <v>22</v>
      </c>
      <c r="L70" s="97">
        <v>30</v>
      </c>
      <c r="M70" s="97">
        <v>498</v>
      </c>
    </row>
    <row r="71" spans="1:14" s="10" customFormat="1" ht="15.5">
      <c r="A71" s="102">
        <v>44713</v>
      </c>
      <c r="B71" s="100">
        <v>71</v>
      </c>
      <c r="C71" s="100">
        <v>48</v>
      </c>
      <c r="D71" s="100">
        <v>50</v>
      </c>
      <c r="E71" s="100">
        <v>44</v>
      </c>
      <c r="F71" s="100">
        <v>73</v>
      </c>
      <c r="G71" s="100">
        <v>58</v>
      </c>
      <c r="H71" s="100">
        <v>77</v>
      </c>
      <c r="I71" s="100">
        <v>48</v>
      </c>
      <c r="J71" s="100">
        <v>28</v>
      </c>
      <c r="K71" s="100">
        <v>25</v>
      </c>
      <c r="L71" s="100">
        <v>26</v>
      </c>
      <c r="M71" s="100">
        <v>548</v>
      </c>
      <c r="N71" s="121"/>
    </row>
    <row r="72" spans="1:14" ht="15.5">
      <c r="A72" s="92">
        <v>44805</v>
      </c>
      <c r="B72" s="97">
        <v>64</v>
      </c>
      <c r="C72" s="97">
        <v>66</v>
      </c>
      <c r="D72" s="97">
        <v>49</v>
      </c>
      <c r="E72" s="97">
        <v>69</v>
      </c>
      <c r="F72" s="97">
        <v>52</v>
      </c>
      <c r="G72" s="97">
        <v>66</v>
      </c>
      <c r="H72" s="97">
        <v>70</v>
      </c>
      <c r="I72" s="97">
        <v>55</v>
      </c>
      <c r="J72" s="97">
        <v>29</v>
      </c>
      <c r="K72" s="97">
        <v>29</v>
      </c>
      <c r="L72" s="97">
        <v>41</v>
      </c>
      <c r="M72" s="97">
        <v>590</v>
      </c>
    </row>
    <row r="73" spans="1:14" ht="15.5">
      <c r="A73" s="99">
        <v>44896</v>
      </c>
      <c r="B73" s="100">
        <v>71</v>
      </c>
      <c r="C73" s="100">
        <v>61</v>
      </c>
      <c r="D73" s="100">
        <v>47</v>
      </c>
      <c r="E73" s="100">
        <v>49</v>
      </c>
      <c r="F73" s="100">
        <v>55</v>
      </c>
      <c r="G73" s="100">
        <v>56</v>
      </c>
      <c r="H73" s="100">
        <v>86</v>
      </c>
      <c r="I73" s="100">
        <v>49</v>
      </c>
      <c r="J73" s="100">
        <v>26</v>
      </c>
      <c r="K73" s="100">
        <v>38</v>
      </c>
      <c r="L73" s="100">
        <v>31</v>
      </c>
      <c r="M73" s="100">
        <v>569</v>
      </c>
      <c r="N73" s="101"/>
    </row>
    <row r="74" spans="1:14" ht="15.5">
      <c r="A74" s="92">
        <v>44986</v>
      </c>
      <c r="B74" s="97">
        <v>52</v>
      </c>
      <c r="C74" s="97">
        <v>47</v>
      </c>
      <c r="D74" s="97">
        <v>41</v>
      </c>
      <c r="E74" s="97">
        <v>53</v>
      </c>
      <c r="F74" s="97">
        <v>49</v>
      </c>
      <c r="G74" s="97">
        <v>68</v>
      </c>
      <c r="H74" s="97">
        <v>63</v>
      </c>
      <c r="I74" s="97">
        <v>44</v>
      </c>
      <c r="J74" s="97">
        <v>34</v>
      </c>
      <c r="K74" s="97">
        <v>35</v>
      </c>
      <c r="L74" s="97">
        <v>33</v>
      </c>
      <c r="M74" s="97">
        <v>519</v>
      </c>
    </row>
    <row r="75" spans="1:14" ht="15.5">
      <c r="A75" s="205">
        <v>45080</v>
      </c>
      <c r="B75" s="100">
        <v>80</v>
      </c>
      <c r="C75" s="100">
        <v>60</v>
      </c>
      <c r="D75" s="100">
        <v>47</v>
      </c>
      <c r="E75" s="100">
        <v>67</v>
      </c>
      <c r="F75" s="100">
        <v>53</v>
      </c>
      <c r="G75" s="100">
        <v>73</v>
      </c>
      <c r="H75" s="100">
        <v>61</v>
      </c>
      <c r="I75" s="100">
        <v>63</v>
      </c>
      <c r="J75" s="100">
        <v>43</v>
      </c>
      <c r="K75" s="100">
        <v>40</v>
      </c>
      <c r="L75" s="100">
        <v>39</v>
      </c>
      <c r="M75" s="100">
        <v>626</v>
      </c>
    </row>
    <row r="76" spans="1:14" ht="18">
      <c r="A76" s="206">
        <v>45174</v>
      </c>
      <c r="B76" s="97">
        <v>43</v>
      </c>
      <c r="C76" s="97">
        <v>54</v>
      </c>
      <c r="D76" s="97">
        <v>34</v>
      </c>
      <c r="E76" s="97">
        <v>47</v>
      </c>
      <c r="F76" s="97">
        <v>46</v>
      </c>
      <c r="G76" s="97">
        <v>64</v>
      </c>
      <c r="H76" s="97">
        <v>45</v>
      </c>
      <c r="I76" s="97">
        <v>41</v>
      </c>
      <c r="J76" s="97">
        <v>30</v>
      </c>
      <c r="K76" s="97">
        <v>30</v>
      </c>
      <c r="L76" s="97">
        <v>25</v>
      </c>
      <c r="M76" s="97">
        <v>459</v>
      </c>
      <c r="N76" s="55"/>
    </row>
    <row r="77" spans="1:14" ht="15.5">
      <c r="A77" s="205">
        <v>45268</v>
      </c>
      <c r="B77" s="100">
        <v>68</v>
      </c>
      <c r="C77" s="100">
        <v>63</v>
      </c>
      <c r="D77" s="100">
        <v>55</v>
      </c>
      <c r="E77" s="100">
        <v>65</v>
      </c>
      <c r="F77" s="100">
        <v>56</v>
      </c>
      <c r="G77" s="100">
        <v>86</v>
      </c>
      <c r="H77" s="100">
        <v>69</v>
      </c>
      <c r="I77" s="100">
        <v>71</v>
      </c>
      <c r="J77" s="100">
        <v>48</v>
      </c>
      <c r="K77" s="100">
        <v>34</v>
      </c>
      <c r="L77" s="100">
        <v>48</v>
      </c>
      <c r="M77" s="100">
        <v>663</v>
      </c>
    </row>
    <row r="78" spans="1:14">
      <c r="A78" s="10"/>
      <c r="B78" s="10"/>
      <c r="C78" s="10"/>
      <c r="D78" s="10"/>
      <c r="E78" s="10"/>
      <c r="F78" s="10"/>
      <c r="G78" s="10"/>
      <c r="H78" s="10"/>
      <c r="I78" s="10"/>
      <c r="J78" s="10"/>
      <c r="K78" s="10"/>
      <c r="L78" s="10"/>
      <c r="M78" s="10"/>
    </row>
    <row r="79" spans="1:14" ht="18">
      <c r="A79" s="107"/>
      <c r="B79" s="107" t="s">
        <v>83</v>
      </c>
      <c r="C79" s="108"/>
      <c r="D79" s="108"/>
      <c r="E79" s="108"/>
      <c r="F79" s="108"/>
      <c r="G79" s="108"/>
      <c r="H79" s="108"/>
      <c r="I79" s="108"/>
      <c r="J79" s="108"/>
      <c r="L79" s="108"/>
      <c r="M79" s="108"/>
    </row>
    <row r="80" spans="1:14" ht="15.5">
      <c r="A80" s="109" t="s">
        <v>61</v>
      </c>
      <c r="B80" s="109" t="s">
        <v>126</v>
      </c>
      <c r="C80" s="109" t="s">
        <v>66</v>
      </c>
      <c r="D80" s="109" t="s">
        <v>67</v>
      </c>
      <c r="E80" s="109" t="s">
        <v>68</v>
      </c>
      <c r="F80" s="109" t="s">
        <v>69</v>
      </c>
      <c r="G80" s="109" t="s">
        <v>70</v>
      </c>
      <c r="H80" s="109" t="s">
        <v>71</v>
      </c>
      <c r="I80" s="109" t="s">
        <v>72</v>
      </c>
      <c r="J80" s="109" t="s">
        <v>73</v>
      </c>
      <c r="K80" s="109" t="s">
        <v>74</v>
      </c>
      <c r="L80" s="109" t="s">
        <v>127</v>
      </c>
      <c r="M80" s="109" t="s">
        <v>3</v>
      </c>
    </row>
    <row r="81" spans="1:14" ht="15.5">
      <c r="A81" s="99">
        <v>43252</v>
      </c>
      <c r="B81" s="100">
        <v>46</v>
      </c>
      <c r="C81" s="100">
        <v>38</v>
      </c>
      <c r="D81" s="100">
        <v>45</v>
      </c>
      <c r="E81" s="100">
        <v>57</v>
      </c>
      <c r="F81" s="100">
        <v>34</v>
      </c>
      <c r="G81" s="100">
        <v>40</v>
      </c>
      <c r="H81" s="100">
        <v>38</v>
      </c>
      <c r="I81" s="100">
        <v>20</v>
      </c>
      <c r="J81" s="100">
        <v>23</v>
      </c>
      <c r="K81" s="100">
        <v>14</v>
      </c>
      <c r="L81" s="100">
        <v>33</v>
      </c>
      <c r="M81" s="100">
        <v>388</v>
      </c>
    </row>
    <row r="82" spans="1:14" ht="15.5">
      <c r="A82" s="92">
        <v>43344</v>
      </c>
      <c r="B82" s="97">
        <v>64</v>
      </c>
      <c r="C82" s="97">
        <v>53</v>
      </c>
      <c r="D82" s="97">
        <v>63</v>
      </c>
      <c r="E82" s="97">
        <v>79</v>
      </c>
      <c r="F82" s="97">
        <v>75</v>
      </c>
      <c r="G82" s="97">
        <v>51</v>
      </c>
      <c r="H82" s="97">
        <v>54</v>
      </c>
      <c r="I82" s="97">
        <v>33</v>
      </c>
      <c r="J82" s="97">
        <v>29</v>
      </c>
      <c r="K82" s="97">
        <v>25</v>
      </c>
      <c r="L82" s="97">
        <v>21</v>
      </c>
      <c r="M82" s="97">
        <v>547</v>
      </c>
    </row>
    <row r="83" spans="1:14" ht="15.5">
      <c r="A83" s="99">
        <v>43435</v>
      </c>
      <c r="B83" s="100">
        <v>70</v>
      </c>
      <c r="C83" s="100">
        <v>60</v>
      </c>
      <c r="D83" s="100">
        <v>71</v>
      </c>
      <c r="E83" s="100">
        <v>79</v>
      </c>
      <c r="F83" s="100">
        <v>97</v>
      </c>
      <c r="G83" s="100">
        <v>82</v>
      </c>
      <c r="H83" s="100">
        <v>83</v>
      </c>
      <c r="I83" s="100">
        <v>61</v>
      </c>
      <c r="J83" s="100">
        <v>29</v>
      </c>
      <c r="K83" s="100">
        <v>29</v>
      </c>
      <c r="L83" s="100">
        <v>30</v>
      </c>
      <c r="M83" s="100">
        <v>691</v>
      </c>
    </row>
    <row r="84" spans="1:14" ht="15.5">
      <c r="A84" s="92">
        <v>43525</v>
      </c>
      <c r="B84" s="97">
        <v>62</v>
      </c>
      <c r="C84" s="97">
        <v>61</v>
      </c>
      <c r="D84" s="97">
        <v>53</v>
      </c>
      <c r="E84" s="97">
        <v>81</v>
      </c>
      <c r="F84" s="97">
        <v>53</v>
      </c>
      <c r="G84" s="97">
        <v>66</v>
      </c>
      <c r="H84" s="97">
        <v>68</v>
      </c>
      <c r="I84" s="97">
        <v>41</v>
      </c>
      <c r="J84" s="97">
        <v>43</v>
      </c>
      <c r="K84" s="97">
        <v>16</v>
      </c>
      <c r="L84" s="97">
        <v>31</v>
      </c>
      <c r="M84" s="97">
        <v>575</v>
      </c>
    </row>
    <row r="85" spans="1:14" ht="15.5">
      <c r="A85" s="99">
        <v>43617</v>
      </c>
      <c r="B85" s="100">
        <v>71</v>
      </c>
      <c r="C85" s="100">
        <v>63</v>
      </c>
      <c r="D85" s="100">
        <v>60</v>
      </c>
      <c r="E85" s="100">
        <v>72</v>
      </c>
      <c r="F85" s="100">
        <v>84</v>
      </c>
      <c r="G85" s="100">
        <v>70</v>
      </c>
      <c r="H85" s="100">
        <v>69</v>
      </c>
      <c r="I85" s="100">
        <v>43</v>
      </c>
      <c r="J85" s="100">
        <v>27</v>
      </c>
      <c r="K85" s="100">
        <v>22</v>
      </c>
      <c r="L85" s="100">
        <v>30</v>
      </c>
      <c r="M85" s="100">
        <v>611</v>
      </c>
    </row>
    <row r="86" spans="1:14" ht="15.5">
      <c r="A86" s="92">
        <v>43709</v>
      </c>
      <c r="B86" s="97">
        <v>89</v>
      </c>
      <c r="C86" s="97">
        <v>107</v>
      </c>
      <c r="D86" s="97">
        <v>92</v>
      </c>
      <c r="E86" s="97">
        <v>103</v>
      </c>
      <c r="F86" s="97">
        <v>95</v>
      </c>
      <c r="G86" s="97">
        <v>78</v>
      </c>
      <c r="H86" s="97">
        <v>77</v>
      </c>
      <c r="I86" s="97">
        <v>52</v>
      </c>
      <c r="J86" s="97">
        <v>46</v>
      </c>
      <c r="K86" s="97">
        <v>34</v>
      </c>
      <c r="L86" s="97">
        <v>51</v>
      </c>
      <c r="M86" s="97">
        <v>824</v>
      </c>
    </row>
    <row r="87" spans="1:14" ht="15.5">
      <c r="A87" s="99">
        <v>43800</v>
      </c>
      <c r="B87" s="100">
        <v>87</v>
      </c>
      <c r="C87" s="100">
        <v>95</v>
      </c>
      <c r="D87" s="100">
        <v>75</v>
      </c>
      <c r="E87" s="100">
        <v>86</v>
      </c>
      <c r="F87" s="100">
        <v>104</v>
      </c>
      <c r="G87" s="100">
        <v>74</v>
      </c>
      <c r="H87" s="100">
        <v>86</v>
      </c>
      <c r="I87" s="100">
        <v>64</v>
      </c>
      <c r="J87" s="100">
        <v>51</v>
      </c>
      <c r="K87" s="100">
        <v>30</v>
      </c>
      <c r="L87" s="100">
        <v>49</v>
      </c>
      <c r="M87" s="100">
        <v>801</v>
      </c>
    </row>
    <row r="88" spans="1:14" ht="15.5">
      <c r="A88" s="92">
        <v>43891</v>
      </c>
      <c r="B88" s="97">
        <v>61</v>
      </c>
      <c r="C88" s="97">
        <v>75</v>
      </c>
      <c r="D88" s="97">
        <v>75</v>
      </c>
      <c r="E88" s="97">
        <v>91</v>
      </c>
      <c r="F88" s="97">
        <v>87</v>
      </c>
      <c r="G88" s="97">
        <v>75</v>
      </c>
      <c r="H88" s="97">
        <v>89</v>
      </c>
      <c r="I88" s="97">
        <v>58</v>
      </c>
      <c r="J88" s="97">
        <v>38</v>
      </c>
      <c r="K88" s="97">
        <v>26</v>
      </c>
      <c r="L88" s="97">
        <v>65</v>
      </c>
      <c r="M88" s="97">
        <v>740</v>
      </c>
    </row>
    <row r="89" spans="1:14" ht="15.5">
      <c r="A89" s="99">
        <v>43983</v>
      </c>
      <c r="B89" s="100">
        <v>96</v>
      </c>
      <c r="C89" s="100">
        <v>96</v>
      </c>
      <c r="D89" s="100">
        <v>99</v>
      </c>
      <c r="E89" s="100">
        <v>95</v>
      </c>
      <c r="F89" s="100">
        <v>94</v>
      </c>
      <c r="G89" s="100">
        <v>91</v>
      </c>
      <c r="H89" s="100">
        <v>78</v>
      </c>
      <c r="I89" s="100">
        <v>82</v>
      </c>
      <c r="J89" s="100">
        <v>56</v>
      </c>
      <c r="K89" s="100">
        <v>30</v>
      </c>
      <c r="L89" s="100">
        <v>59</v>
      </c>
      <c r="M89" s="100">
        <v>876</v>
      </c>
    </row>
    <row r="90" spans="1:14" ht="15.5">
      <c r="A90" s="92">
        <v>44075</v>
      </c>
      <c r="B90" s="97">
        <v>139</v>
      </c>
      <c r="C90" s="97">
        <v>132</v>
      </c>
      <c r="D90" s="97">
        <v>119</v>
      </c>
      <c r="E90" s="97">
        <v>111</v>
      </c>
      <c r="F90" s="97">
        <v>123</v>
      </c>
      <c r="G90" s="97">
        <v>107</v>
      </c>
      <c r="H90" s="97">
        <v>94</v>
      </c>
      <c r="I90" s="97">
        <v>73</v>
      </c>
      <c r="J90" s="97">
        <v>47</v>
      </c>
      <c r="K90" s="97">
        <v>31</v>
      </c>
      <c r="L90" s="97">
        <v>39</v>
      </c>
      <c r="M90" s="97">
        <v>1015</v>
      </c>
    </row>
    <row r="91" spans="1:14" ht="15.5">
      <c r="A91" s="99">
        <v>44166</v>
      </c>
      <c r="B91" s="100">
        <v>204</v>
      </c>
      <c r="C91" s="100">
        <v>100</v>
      </c>
      <c r="D91" s="100">
        <v>72</v>
      </c>
      <c r="E91" s="100">
        <v>81</v>
      </c>
      <c r="F91" s="100">
        <v>87</v>
      </c>
      <c r="G91" s="100">
        <v>59</v>
      </c>
      <c r="H91" s="100">
        <v>65</v>
      </c>
      <c r="I91" s="100">
        <v>45</v>
      </c>
      <c r="J91" s="100">
        <v>32</v>
      </c>
      <c r="K91" s="100">
        <v>24</v>
      </c>
      <c r="L91" s="100">
        <v>27</v>
      </c>
      <c r="M91" s="100">
        <v>796</v>
      </c>
    </row>
    <row r="92" spans="1:14" s="10" customFormat="1" ht="15.5">
      <c r="A92" s="92">
        <v>44256</v>
      </c>
      <c r="B92" s="97">
        <v>88</v>
      </c>
      <c r="C92" s="97">
        <v>77</v>
      </c>
      <c r="D92" s="97">
        <v>87</v>
      </c>
      <c r="E92" s="97">
        <v>90</v>
      </c>
      <c r="F92" s="97">
        <v>74</v>
      </c>
      <c r="G92" s="97">
        <v>78</v>
      </c>
      <c r="H92" s="97">
        <v>76</v>
      </c>
      <c r="I92" s="97">
        <v>61</v>
      </c>
      <c r="J92" s="97">
        <v>27</v>
      </c>
      <c r="K92" s="97">
        <v>22</v>
      </c>
      <c r="L92" s="97">
        <v>46</v>
      </c>
      <c r="M92" s="97">
        <v>726</v>
      </c>
    </row>
    <row r="93" spans="1:14" ht="15.5">
      <c r="A93" s="102">
        <v>44348</v>
      </c>
      <c r="B93" s="103">
        <v>130</v>
      </c>
      <c r="C93" s="103">
        <v>80</v>
      </c>
      <c r="D93" s="103">
        <v>74</v>
      </c>
      <c r="E93" s="103">
        <v>87</v>
      </c>
      <c r="F93" s="103">
        <v>93</v>
      </c>
      <c r="G93" s="103">
        <v>73</v>
      </c>
      <c r="H93" s="103">
        <v>67</v>
      </c>
      <c r="I93" s="103">
        <v>69</v>
      </c>
      <c r="J93" s="103">
        <v>30</v>
      </c>
      <c r="K93" s="103">
        <v>30</v>
      </c>
      <c r="L93" s="103">
        <v>53</v>
      </c>
      <c r="M93" s="100">
        <v>786</v>
      </c>
    </row>
    <row r="94" spans="1:14" s="10" customFormat="1" ht="15.5">
      <c r="A94" s="104">
        <v>44440</v>
      </c>
      <c r="B94" s="105">
        <v>175</v>
      </c>
      <c r="C94" s="105">
        <v>135</v>
      </c>
      <c r="D94" s="105">
        <v>101</v>
      </c>
      <c r="E94" s="105">
        <v>126</v>
      </c>
      <c r="F94" s="105">
        <v>126</v>
      </c>
      <c r="G94" s="105">
        <v>119</v>
      </c>
      <c r="H94" s="105">
        <v>77</v>
      </c>
      <c r="I94" s="105">
        <v>79</v>
      </c>
      <c r="J94" s="105">
        <v>48</v>
      </c>
      <c r="K94" s="105">
        <v>41</v>
      </c>
      <c r="L94" s="105">
        <v>75</v>
      </c>
      <c r="M94" s="97">
        <v>1102</v>
      </c>
      <c r="N94" s="121"/>
    </row>
    <row r="95" spans="1:14" ht="15.5">
      <c r="A95" s="99">
        <v>44531</v>
      </c>
      <c r="B95" s="100">
        <v>170</v>
      </c>
      <c r="C95" s="100">
        <v>113</v>
      </c>
      <c r="D95" s="100">
        <v>87</v>
      </c>
      <c r="E95" s="100">
        <v>122</v>
      </c>
      <c r="F95" s="100">
        <v>113</v>
      </c>
      <c r="G95" s="100">
        <v>113</v>
      </c>
      <c r="H95" s="100">
        <v>88</v>
      </c>
      <c r="I95" s="100">
        <v>100</v>
      </c>
      <c r="J95" s="100">
        <v>56</v>
      </c>
      <c r="K95" s="100">
        <v>41</v>
      </c>
      <c r="L95" s="100">
        <v>64</v>
      </c>
      <c r="M95" s="100">
        <v>1067</v>
      </c>
    </row>
    <row r="96" spans="1:14" ht="15.5">
      <c r="A96" s="92">
        <v>44621</v>
      </c>
      <c r="B96" s="97">
        <v>120</v>
      </c>
      <c r="C96" s="97">
        <v>87</v>
      </c>
      <c r="D96" s="97">
        <v>62</v>
      </c>
      <c r="E96" s="97">
        <v>89</v>
      </c>
      <c r="F96" s="97">
        <v>102</v>
      </c>
      <c r="G96" s="97">
        <v>81</v>
      </c>
      <c r="H96" s="97">
        <v>64</v>
      </c>
      <c r="I96" s="97">
        <v>59</v>
      </c>
      <c r="J96" s="97">
        <v>45</v>
      </c>
      <c r="K96" s="97">
        <v>31</v>
      </c>
      <c r="L96" s="97">
        <v>55</v>
      </c>
      <c r="M96" s="97">
        <v>795</v>
      </c>
      <c r="N96" s="101"/>
    </row>
    <row r="97" spans="1:13" ht="15.5">
      <c r="A97" s="102">
        <v>44713</v>
      </c>
      <c r="B97" s="100">
        <v>130</v>
      </c>
      <c r="C97" s="100">
        <v>80</v>
      </c>
      <c r="D97" s="100">
        <v>74</v>
      </c>
      <c r="E97" s="100">
        <v>87</v>
      </c>
      <c r="F97" s="100">
        <v>93</v>
      </c>
      <c r="G97" s="100">
        <v>73</v>
      </c>
      <c r="H97" s="100">
        <v>67</v>
      </c>
      <c r="I97" s="100">
        <v>69</v>
      </c>
      <c r="J97" s="100">
        <v>30</v>
      </c>
      <c r="K97" s="100">
        <v>30</v>
      </c>
      <c r="L97" s="100">
        <v>53</v>
      </c>
      <c r="M97" s="100">
        <v>786</v>
      </c>
    </row>
    <row r="98" spans="1:13" ht="15.5">
      <c r="A98" s="92">
        <v>44805</v>
      </c>
      <c r="B98" s="97">
        <v>143</v>
      </c>
      <c r="C98" s="97">
        <v>105</v>
      </c>
      <c r="D98" s="97">
        <v>86</v>
      </c>
      <c r="E98" s="97">
        <v>78</v>
      </c>
      <c r="F98" s="97">
        <v>97</v>
      </c>
      <c r="G98" s="97">
        <v>86</v>
      </c>
      <c r="H98" s="97">
        <v>72</v>
      </c>
      <c r="I98" s="97">
        <v>65</v>
      </c>
      <c r="J98" s="97">
        <v>51</v>
      </c>
      <c r="K98" s="97">
        <v>36</v>
      </c>
      <c r="L98" s="97">
        <v>63</v>
      </c>
      <c r="M98" s="97">
        <v>882</v>
      </c>
    </row>
    <row r="99" spans="1:13" ht="15.5">
      <c r="A99" s="99">
        <v>44896</v>
      </c>
      <c r="B99" s="100">
        <v>124</v>
      </c>
      <c r="C99" s="100">
        <v>100</v>
      </c>
      <c r="D99" s="100">
        <v>61</v>
      </c>
      <c r="E99" s="100">
        <v>84</v>
      </c>
      <c r="F99" s="100">
        <v>80</v>
      </c>
      <c r="G99" s="100">
        <v>90</v>
      </c>
      <c r="H99" s="100">
        <v>62</v>
      </c>
      <c r="I99" s="100">
        <v>69</v>
      </c>
      <c r="J99" s="100">
        <v>48</v>
      </c>
      <c r="K99" s="100">
        <v>23</v>
      </c>
      <c r="L99" s="100">
        <v>61</v>
      </c>
      <c r="M99" s="100">
        <v>802</v>
      </c>
    </row>
    <row r="100" spans="1:13" ht="15.5">
      <c r="A100" s="92">
        <v>44986</v>
      </c>
      <c r="B100" s="97">
        <v>104</v>
      </c>
      <c r="C100" s="97">
        <v>86</v>
      </c>
      <c r="D100" s="97">
        <v>57</v>
      </c>
      <c r="E100" s="97">
        <v>83</v>
      </c>
      <c r="F100" s="97">
        <v>65</v>
      </c>
      <c r="G100" s="97">
        <v>70</v>
      </c>
      <c r="H100" s="97">
        <v>57</v>
      </c>
      <c r="I100" s="97">
        <v>66</v>
      </c>
      <c r="J100" s="97">
        <v>37</v>
      </c>
      <c r="K100" s="97">
        <v>43</v>
      </c>
      <c r="L100" s="97">
        <v>66</v>
      </c>
      <c r="M100" s="97">
        <v>734</v>
      </c>
    </row>
    <row r="101" spans="1:13" ht="15.5">
      <c r="A101" s="205">
        <v>45080</v>
      </c>
      <c r="B101" s="100">
        <v>153</v>
      </c>
      <c r="C101" s="100">
        <v>115</v>
      </c>
      <c r="D101" s="100">
        <v>85</v>
      </c>
      <c r="E101" s="100">
        <v>106</v>
      </c>
      <c r="F101" s="100">
        <v>93</v>
      </c>
      <c r="G101" s="100">
        <v>103</v>
      </c>
      <c r="H101" s="100">
        <v>61</v>
      </c>
      <c r="I101" s="100">
        <v>92</v>
      </c>
      <c r="J101" s="100">
        <v>43</v>
      </c>
      <c r="K101" s="100">
        <v>43</v>
      </c>
      <c r="L101" s="100">
        <v>82</v>
      </c>
      <c r="M101" s="100">
        <v>976</v>
      </c>
    </row>
    <row r="102" spans="1:13" ht="15.5">
      <c r="A102" s="206">
        <v>45174</v>
      </c>
      <c r="B102" s="97">
        <v>85</v>
      </c>
      <c r="C102" s="97">
        <v>62</v>
      </c>
      <c r="D102" s="97">
        <v>57</v>
      </c>
      <c r="E102" s="97">
        <v>54</v>
      </c>
      <c r="F102" s="97">
        <v>69</v>
      </c>
      <c r="G102" s="97">
        <v>62</v>
      </c>
      <c r="H102" s="97">
        <v>48</v>
      </c>
      <c r="I102" s="97">
        <v>58</v>
      </c>
      <c r="J102" s="97">
        <v>27</v>
      </c>
      <c r="K102" s="97">
        <v>26</v>
      </c>
      <c r="L102" s="97">
        <v>41</v>
      </c>
      <c r="M102" s="97">
        <v>589</v>
      </c>
    </row>
    <row r="103" spans="1:13" ht="15.5">
      <c r="A103" s="205">
        <v>45268</v>
      </c>
      <c r="B103" s="100">
        <v>114</v>
      </c>
      <c r="C103" s="100">
        <v>92</v>
      </c>
      <c r="D103" s="100">
        <v>80</v>
      </c>
      <c r="E103" s="100">
        <v>95</v>
      </c>
      <c r="F103" s="100">
        <v>96</v>
      </c>
      <c r="G103" s="100">
        <v>102</v>
      </c>
      <c r="H103" s="100">
        <v>76</v>
      </c>
      <c r="I103" s="100">
        <v>74</v>
      </c>
      <c r="J103" s="100">
        <v>52</v>
      </c>
      <c r="K103" s="100">
        <v>28</v>
      </c>
      <c r="L103" s="100">
        <v>86</v>
      </c>
      <c r="M103" s="100">
        <v>895</v>
      </c>
    </row>
  </sheetData>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2"/>
  <sheetViews>
    <sheetView zoomScale="85" zoomScaleNormal="85" workbookViewId="0">
      <pane xSplit="1" topLeftCell="D1" activePane="topRight" state="frozen"/>
      <selection activeCell="Q43" sqref="Q43"/>
      <selection pane="topRight" activeCell="U25" sqref="U25"/>
    </sheetView>
  </sheetViews>
  <sheetFormatPr defaultRowHeight="14.5"/>
  <cols>
    <col min="1" max="1" width="10.453125" customWidth="1"/>
    <col min="2" max="6" width="14.7265625" customWidth="1"/>
    <col min="7" max="7" width="17" customWidth="1"/>
    <col min="8" max="18" width="14.7265625" customWidth="1"/>
    <col min="19" max="19" width="20.54296875" customWidth="1"/>
    <col min="20" max="20" width="10.1796875" customWidth="1"/>
  </cols>
  <sheetData>
    <row r="1" spans="1:20" ht="18">
      <c r="A1" s="68"/>
      <c r="B1" s="22" t="s">
        <v>87</v>
      </c>
      <c r="C1" s="26"/>
      <c r="D1" s="25"/>
      <c r="E1" s="25"/>
      <c r="F1" s="25"/>
      <c r="G1" s="260"/>
      <c r="H1" s="22" t="s">
        <v>86</v>
      </c>
      <c r="I1" s="32"/>
      <c r="J1" s="32"/>
      <c r="K1" s="25"/>
      <c r="L1" s="25"/>
      <c r="M1" s="260"/>
      <c r="N1" s="26" t="s">
        <v>88</v>
      </c>
      <c r="O1" s="26"/>
      <c r="P1" s="25"/>
      <c r="Q1" s="32"/>
      <c r="R1" s="32"/>
      <c r="S1" s="227"/>
    </row>
    <row r="2" spans="1:20" ht="56.15" customHeight="1">
      <c r="A2" s="156" t="s">
        <v>61</v>
      </c>
      <c r="B2" s="157" t="s">
        <v>95</v>
      </c>
      <c r="C2" s="157" t="s">
        <v>96</v>
      </c>
      <c r="D2" s="157" t="s">
        <v>97</v>
      </c>
      <c r="E2" s="157" t="s">
        <v>98</v>
      </c>
      <c r="F2" s="157" t="s">
        <v>13</v>
      </c>
      <c r="G2" s="158" t="s">
        <v>89</v>
      </c>
      <c r="H2" s="159" t="s">
        <v>170</v>
      </c>
      <c r="I2" s="157" t="s">
        <v>171</v>
      </c>
      <c r="J2" s="157" t="s">
        <v>172</v>
      </c>
      <c r="K2" s="157" t="s">
        <v>173</v>
      </c>
      <c r="L2" s="157" t="s">
        <v>174</v>
      </c>
      <c r="M2" s="157" t="s">
        <v>155</v>
      </c>
      <c r="N2" s="159" t="s">
        <v>175</v>
      </c>
      <c r="O2" s="157" t="s">
        <v>176</v>
      </c>
      <c r="P2" s="157" t="s">
        <v>177</v>
      </c>
      <c r="Q2" s="157" t="s">
        <v>178</v>
      </c>
      <c r="R2" s="157" t="s">
        <v>179</v>
      </c>
      <c r="S2" s="259" t="s">
        <v>156</v>
      </c>
    </row>
    <row r="3" spans="1:20" ht="15.5">
      <c r="A3" s="152">
        <v>43252</v>
      </c>
      <c r="B3" s="16">
        <v>0</v>
      </c>
      <c r="C3" s="43" t="s">
        <v>282</v>
      </c>
      <c r="D3" s="16">
        <v>65</v>
      </c>
      <c r="E3" s="16">
        <v>504</v>
      </c>
      <c r="F3" s="113" t="s">
        <v>282</v>
      </c>
      <c r="G3" s="16">
        <v>577</v>
      </c>
      <c r="H3" s="39">
        <v>0</v>
      </c>
      <c r="I3" s="43" t="s">
        <v>282</v>
      </c>
      <c r="J3" s="16">
        <v>66</v>
      </c>
      <c r="K3" s="16">
        <v>8896</v>
      </c>
      <c r="L3" s="113" t="s">
        <v>285</v>
      </c>
      <c r="M3" s="16">
        <v>8995</v>
      </c>
      <c r="N3" s="34">
        <v>0</v>
      </c>
      <c r="O3" s="242">
        <v>1283.5999999999999</v>
      </c>
      <c r="P3" s="35">
        <v>26531.65</v>
      </c>
      <c r="Q3" s="35">
        <v>6665008.9199999999</v>
      </c>
      <c r="R3" s="181">
        <v>17106.400000000001</v>
      </c>
      <c r="S3" s="35">
        <v>6709930.5700000003</v>
      </c>
    </row>
    <row r="4" spans="1:20" ht="15.5">
      <c r="A4" s="92">
        <v>43344</v>
      </c>
      <c r="B4" s="185" t="s">
        <v>282</v>
      </c>
      <c r="C4" s="185" t="s">
        <v>282</v>
      </c>
      <c r="D4" s="115">
        <v>123</v>
      </c>
      <c r="E4" s="115">
        <v>621</v>
      </c>
      <c r="F4" s="185" t="s">
        <v>282</v>
      </c>
      <c r="G4" s="115">
        <v>756</v>
      </c>
      <c r="H4" s="186" t="s">
        <v>282</v>
      </c>
      <c r="I4" s="185">
        <v>77</v>
      </c>
      <c r="J4" s="115">
        <v>131</v>
      </c>
      <c r="K4" s="115">
        <v>11553</v>
      </c>
      <c r="L4" s="185" t="s">
        <v>282</v>
      </c>
      <c r="M4" s="115">
        <v>11767</v>
      </c>
      <c r="N4" s="187">
        <v>0</v>
      </c>
      <c r="O4" s="180">
        <v>63104.95</v>
      </c>
      <c r="P4" s="37">
        <v>75226.3</v>
      </c>
      <c r="Q4" s="37">
        <v>8566809.3699999992</v>
      </c>
      <c r="R4" s="180">
        <v>2424.25</v>
      </c>
      <c r="S4" s="37">
        <v>8707564.8699999992</v>
      </c>
    </row>
    <row r="5" spans="1:20" ht="15.5">
      <c r="A5" s="99">
        <v>43435</v>
      </c>
      <c r="B5" s="111">
        <v>0</v>
      </c>
      <c r="C5" s="111" t="s">
        <v>285</v>
      </c>
      <c r="D5" s="111">
        <v>134</v>
      </c>
      <c r="E5" s="111">
        <v>910</v>
      </c>
      <c r="F5" s="113" t="s">
        <v>282</v>
      </c>
      <c r="G5" s="111">
        <v>1067</v>
      </c>
      <c r="H5" s="114">
        <v>0</v>
      </c>
      <c r="I5" s="111" t="s">
        <v>285</v>
      </c>
      <c r="J5" s="111">
        <v>135</v>
      </c>
      <c r="K5" s="111">
        <v>17702</v>
      </c>
      <c r="L5" s="113" t="s">
        <v>282</v>
      </c>
      <c r="M5" s="111">
        <v>17928</v>
      </c>
      <c r="N5" s="181">
        <v>0</v>
      </c>
      <c r="O5" s="179">
        <v>42266.3</v>
      </c>
      <c r="P5" s="38">
        <v>136025.54999999999</v>
      </c>
      <c r="Q5" s="38">
        <v>13199192.58</v>
      </c>
      <c r="R5" s="181">
        <v>10295.299999999999</v>
      </c>
      <c r="S5" s="38">
        <v>13387779.73</v>
      </c>
    </row>
    <row r="6" spans="1:20" ht="15.5">
      <c r="A6" s="92">
        <v>43525</v>
      </c>
      <c r="B6" s="115">
        <v>0</v>
      </c>
      <c r="C6" s="115">
        <v>10</v>
      </c>
      <c r="D6" s="115">
        <v>106</v>
      </c>
      <c r="E6" s="115">
        <v>821</v>
      </c>
      <c r="F6" s="115">
        <v>24</v>
      </c>
      <c r="G6" s="115">
        <v>961</v>
      </c>
      <c r="H6" s="116">
        <v>0</v>
      </c>
      <c r="I6" s="115">
        <v>45</v>
      </c>
      <c r="J6" s="115">
        <v>125</v>
      </c>
      <c r="K6" s="115">
        <v>14983</v>
      </c>
      <c r="L6" s="115">
        <v>24</v>
      </c>
      <c r="M6" s="115">
        <v>15177</v>
      </c>
      <c r="N6" s="182">
        <v>0</v>
      </c>
      <c r="O6" s="180">
        <v>16910.55</v>
      </c>
      <c r="P6" s="37">
        <v>58129.15</v>
      </c>
      <c r="Q6" s="37">
        <v>11256644.529999999</v>
      </c>
      <c r="R6" s="37">
        <v>24202.06</v>
      </c>
      <c r="S6" s="37">
        <v>11355886.289999999</v>
      </c>
    </row>
    <row r="7" spans="1:20" ht="15.5">
      <c r="A7" s="99">
        <v>43617</v>
      </c>
      <c r="B7" s="113" t="s">
        <v>282</v>
      </c>
      <c r="C7" s="111">
        <v>12</v>
      </c>
      <c r="D7" s="111">
        <v>103</v>
      </c>
      <c r="E7" s="111">
        <v>780</v>
      </c>
      <c r="F7" s="111">
        <v>14</v>
      </c>
      <c r="G7" s="111">
        <v>909</v>
      </c>
      <c r="H7" s="188" t="s">
        <v>282</v>
      </c>
      <c r="I7" s="111" t="s">
        <v>285</v>
      </c>
      <c r="J7" s="111">
        <v>102</v>
      </c>
      <c r="K7" s="111">
        <v>15160</v>
      </c>
      <c r="L7" s="111">
        <v>14</v>
      </c>
      <c r="M7" s="111">
        <v>15331</v>
      </c>
      <c r="N7" s="181">
        <v>0</v>
      </c>
      <c r="O7" s="179">
        <v>22833.1</v>
      </c>
      <c r="P7" s="38">
        <v>48701.599999999999</v>
      </c>
      <c r="Q7" s="38">
        <v>11372201.529999999</v>
      </c>
      <c r="R7" s="38">
        <v>13840.2</v>
      </c>
      <c r="S7" s="38">
        <v>11457576.429999998</v>
      </c>
    </row>
    <row r="8" spans="1:20" ht="15.5">
      <c r="A8" s="92">
        <v>43709</v>
      </c>
      <c r="B8" s="115">
        <v>0</v>
      </c>
      <c r="C8" s="115">
        <v>15</v>
      </c>
      <c r="D8" s="115">
        <v>205</v>
      </c>
      <c r="E8" s="115">
        <v>1016</v>
      </c>
      <c r="F8" s="115">
        <v>11</v>
      </c>
      <c r="G8" s="115">
        <v>1247</v>
      </c>
      <c r="H8" s="116">
        <v>0</v>
      </c>
      <c r="I8" s="115">
        <v>100</v>
      </c>
      <c r="J8" s="115">
        <v>188</v>
      </c>
      <c r="K8" s="115">
        <v>18912</v>
      </c>
      <c r="L8" s="115">
        <v>11</v>
      </c>
      <c r="M8" s="115">
        <v>19211</v>
      </c>
      <c r="N8" s="182">
        <v>0</v>
      </c>
      <c r="O8" s="180">
        <v>58522.1</v>
      </c>
      <c r="P8" s="37">
        <v>76812.25</v>
      </c>
      <c r="Q8" s="37">
        <v>14411511.319999995</v>
      </c>
      <c r="R8" s="37">
        <v>17300.899999999998</v>
      </c>
      <c r="S8" s="37">
        <v>14564146.569999995</v>
      </c>
    </row>
    <row r="9" spans="1:20" ht="15.5">
      <c r="A9" s="99">
        <v>43800</v>
      </c>
      <c r="B9" s="111">
        <v>0</v>
      </c>
      <c r="C9" s="111">
        <v>23</v>
      </c>
      <c r="D9" s="111">
        <v>157</v>
      </c>
      <c r="E9" s="111">
        <v>1072</v>
      </c>
      <c r="F9" s="111">
        <v>11</v>
      </c>
      <c r="G9" s="111">
        <v>1263</v>
      </c>
      <c r="H9" s="114">
        <v>0</v>
      </c>
      <c r="I9" s="111">
        <v>185</v>
      </c>
      <c r="J9" s="111">
        <v>228</v>
      </c>
      <c r="K9" s="111">
        <v>21338</v>
      </c>
      <c r="L9" s="111">
        <v>11</v>
      </c>
      <c r="M9" s="111">
        <v>21762</v>
      </c>
      <c r="N9" s="181">
        <v>0</v>
      </c>
      <c r="O9" s="179">
        <v>98293.15</v>
      </c>
      <c r="P9" s="38">
        <v>106256.69999999998</v>
      </c>
      <c r="Q9" s="38">
        <v>16083569.409999996</v>
      </c>
      <c r="R9" s="38">
        <v>11507.000000000002</v>
      </c>
      <c r="S9" s="38">
        <v>16299626.259999996</v>
      </c>
    </row>
    <row r="10" spans="1:20" ht="15.5">
      <c r="A10" s="92">
        <v>43891</v>
      </c>
      <c r="B10" s="115">
        <v>0</v>
      </c>
      <c r="C10" s="115" t="s">
        <v>285</v>
      </c>
      <c r="D10" s="115">
        <v>146</v>
      </c>
      <c r="E10" s="115">
        <v>1002</v>
      </c>
      <c r="F10" s="185" t="s">
        <v>282</v>
      </c>
      <c r="G10" s="115">
        <v>1181</v>
      </c>
      <c r="H10" s="116">
        <v>0</v>
      </c>
      <c r="I10" s="115">
        <v>175</v>
      </c>
      <c r="J10" s="115" t="s">
        <v>285</v>
      </c>
      <c r="K10" s="115">
        <v>19189</v>
      </c>
      <c r="L10" s="185" t="s">
        <v>282</v>
      </c>
      <c r="M10" s="115">
        <v>19526</v>
      </c>
      <c r="N10" s="182">
        <v>0</v>
      </c>
      <c r="O10" s="180">
        <v>80011.3</v>
      </c>
      <c r="P10" s="37">
        <v>54450.549999999996</v>
      </c>
      <c r="Q10" s="37">
        <v>14302652.869999995</v>
      </c>
      <c r="R10" s="180">
        <v>6399.45</v>
      </c>
      <c r="S10" s="37">
        <v>14443514.169999994</v>
      </c>
    </row>
    <row r="11" spans="1:20" ht="15.5">
      <c r="A11" s="99">
        <v>43983</v>
      </c>
      <c r="B11" s="111">
        <v>0</v>
      </c>
      <c r="C11" s="111" t="s">
        <v>285</v>
      </c>
      <c r="D11" s="111">
        <v>113</v>
      </c>
      <c r="E11" s="111">
        <v>1109</v>
      </c>
      <c r="F11" s="113" t="s">
        <v>282</v>
      </c>
      <c r="G11" s="111">
        <v>1249</v>
      </c>
      <c r="H11" s="114">
        <v>0</v>
      </c>
      <c r="I11" s="111">
        <v>245</v>
      </c>
      <c r="J11" s="111" t="s">
        <v>285</v>
      </c>
      <c r="K11" s="111">
        <v>21879</v>
      </c>
      <c r="L11" s="113" t="s">
        <v>282</v>
      </c>
      <c r="M11" s="111">
        <v>22240</v>
      </c>
      <c r="N11" s="181">
        <v>0</v>
      </c>
      <c r="O11" s="179">
        <v>74498.899999999994</v>
      </c>
      <c r="P11" s="38">
        <v>34445.549999999996</v>
      </c>
      <c r="Q11" s="38">
        <v>16503092.649999985</v>
      </c>
      <c r="R11" s="179">
        <v>10621.599999999999</v>
      </c>
      <c r="S11" s="38">
        <v>16622658.699999984</v>
      </c>
    </row>
    <row r="12" spans="1:20" ht="15.5">
      <c r="A12" s="92">
        <v>44075</v>
      </c>
      <c r="B12" s="115">
        <v>0</v>
      </c>
      <c r="C12" s="115" t="s">
        <v>285</v>
      </c>
      <c r="D12" s="115">
        <v>175</v>
      </c>
      <c r="E12" s="115">
        <v>1286</v>
      </c>
      <c r="F12" s="185" t="s">
        <v>282</v>
      </c>
      <c r="G12" s="115">
        <v>1501</v>
      </c>
      <c r="H12" s="116">
        <v>0</v>
      </c>
      <c r="I12" s="115">
        <v>240</v>
      </c>
      <c r="J12" s="115" t="s">
        <v>285</v>
      </c>
      <c r="K12" s="115">
        <v>24882</v>
      </c>
      <c r="L12" s="185" t="s">
        <v>282</v>
      </c>
      <c r="M12" s="115">
        <v>25340</v>
      </c>
      <c r="N12" s="182">
        <v>0</v>
      </c>
      <c r="O12" s="180">
        <v>111398.15000000002</v>
      </c>
      <c r="P12" s="37">
        <v>52397.850000000006</v>
      </c>
      <c r="Q12" s="37">
        <v>18462488.130000006</v>
      </c>
      <c r="R12" s="180">
        <v>14869.03</v>
      </c>
      <c r="S12" s="37">
        <v>18641153.160000008</v>
      </c>
    </row>
    <row r="13" spans="1:20" ht="15.5">
      <c r="A13" s="102">
        <v>44166</v>
      </c>
      <c r="B13" s="93">
        <v>0</v>
      </c>
      <c r="C13" s="93">
        <v>17</v>
      </c>
      <c r="D13" s="93">
        <v>137</v>
      </c>
      <c r="E13" s="93">
        <v>997</v>
      </c>
      <c r="F13" s="93">
        <v>19</v>
      </c>
      <c r="G13" s="93">
        <v>1170</v>
      </c>
      <c r="H13" s="189">
        <v>0</v>
      </c>
      <c r="I13" s="93">
        <v>219</v>
      </c>
      <c r="J13" s="93">
        <v>161</v>
      </c>
      <c r="K13" s="93">
        <v>19823</v>
      </c>
      <c r="L13" s="93">
        <v>19</v>
      </c>
      <c r="M13" s="93">
        <v>20222</v>
      </c>
      <c r="N13" s="181">
        <v>0</v>
      </c>
      <c r="O13" s="179">
        <v>89446.200000000012</v>
      </c>
      <c r="P13" s="38">
        <v>54506.25</v>
      </c>
      <c r="Q13" s="38">
        <v>15201472.48</v>
      </c>
      <c r="R13" s="38">
        <v>171980.88999999958</v>
      </c>
      <c r="S13" s="38">
        <v>15517405.819999998</v>
      </c>
      <c r="T13" s="82"/>
    </row>
    <row r="14" spans="1:20" ht="15.5">
      <c r="A14" s="104">
        <v>44256</v>
      </c>
      <c r="B14" s="185" t="s">
        <v>282</v>
      </c>
      <c r="C14" s="190">
        <v>35</v>
      </c>
      <c r="D14" s="190">
        <v>166</v>
      </c>
      <c r="E14" s="190">
        <v>972</v>
      </c>
      <c r="F14" s="190" t="s">
        <v>285</v>
      </c>
      <c r="G14" s="190">
        <v>1197</v>
      </c>
      <c r="H14" s="186" t="s">
        <v>282</v>
      </c>
      <c r="I14" s="190">
        <v>188</v>
      </c>
      <c r="J14" s="190">
        <v>347</v>
      </c>
      <c r="K14" s="190">
        <v>18269</v>
      </c>
      <c r="L14" s="190" t="s">
        <v>285</v>
      </c>
      <c r="M14" s="190">
        <v>18828</v>
      </c>
      <c r="N14" s="263">
        <v>274</v>
      </c>
      <c r="O14" s="180">
        <v>70891</v>
      </c>
      <c r="P14" s="37">
        <v>118988.15</v>
      </c>
      <c r="Q14" s="37">
        <v>13707703.039999999</v>
      </c>
      <c r="R14" s="37">
        <v>154401.87</v>
      </c>
      <c r="S14" s="37">
        <v>14052258.060000001</v>
      </c>
      <c r="T14" s="82"/>
    </row>
    <row r="15" spans="1:20" s="127" customFormat="1" ht="15.5">
      <c r="A15" s="102">
        <v>44348</v>
      </c>
      <c r="B15" s="178" t="s">
        <v>162</v>
      </c>
      <c r="C15" s="93">
        <v>12</v>
      </c>
      <c r="D15" s="93">
        <v>133</v>
      </c>
      <c r="E15" s="93">
        <v>820</v>
      </c>
      <c r="F15" s="93">
        <v>47</v>
      </c>
      <c r="G15" s="93">
        <v>1012</v>
      </c>
      <c r="H15" s="246" t="s">
        <v>162</v>
      </c>
      <c r="I15" s="93">
        <v>90</v>
      </c>
      <c r="J15" s="93">
        <v>134</v>
      </c>
      <c r="K15" s="93">
        <v>17932</v>
      </c>
      <c r="L15" s="93">
        <v>47</v>
      </c>
      <c r="M15" s="93">
        <v>18203</v>
      </c>
      <c r="N15" s="181">
        <v>0</v>
      </c>
      <c r="O15" s="179">
        <v>31890</v>
      </c>
      <c r="P15" s="38">
        <v>54470</v>
      </c>
      <c r="Q15" s="38">
        <v>13653832.16</v>
      </c>
      <c r="R15" s="38">
        <v>67213.749999999985</v>
      </c>
      <c r="S15" s="38">
        <v>13807406</v>
      </c>
      <c r="T15" s="82"/>
    </row>
    <row r="16" spans="1:20" ht="15.5">
      <c r="A16" s="92">
        <v>44440</v>
      </c>
      <c r="B16" s="231" t="s">
        <v>162</v>
      </c>
      <c r="C16" s="78">
        <v>12</v>
      </c>
      <c r="D16" s="118">
        <v>127</v>
      </c>
      <c r="E16" s="78">
        <v>984</v>
      </c>
      <c r="F16" s="105">
        <v>47</v>
      </c>
      <c r="G16" s="115">
        <v>1170</v>
      </c>
      <c r="H16" s="186" t="s">
        <v>162</v>
      </c>
      <c r="I16" s="185">
        <v>73</v>
      </c>
      <c r="J16" s="115">
        <v>130</v>
      </c>
      <c r="K16" s="115">
        <v>20830</v>
      </c>
      <c r="L16" s="115">
        <v>48</v>
      </c>
      <c r="M16" s="115">
        <v>21081</v>
      </c>
      <c r="N16" s="182">
        <v>0</v>
      </c>
      <c r="O16" s="180">
        <v>26581</v>
      </c>
      <c r="P16" s="37">
        <v>49441.7</v>
      </c>
      <c r="Q16" s="37">
        <v>15987964.761033</v>
      </c>
      <c r="R16" s="37">
        <v>63962.229999999996</v>
      </c>
      <c r="S16" s="37">
        <v>16127950</v>
      </c>
      <c r="T16" s="212"/>
    </row>
    <row r="17" spans="1:21" s="127" customFormat="1" ht="15.5">
      <c r="A17" s="102">
        <v>44531</v>
      </c>
      <c r="B17" s="233" t="s">
        <v>162</v>
      </c>
      <c r="C17" s="239" t="s">
        <v>282</v>
      </c>
      <c r="D17" s="210">
        <v>102</v>
      </c>
      <c r="E17" s="208">
        <v>1020</v>
      </c>
      <c r="F17" s="100" t="s">
        <v>285</v>
      </c>
      <c r="G17" s="93">
        <v>1165</v>
      </c>
      <c r="H17" s="246" t="s">
        <v>162</v>
      </c>
      <c r="I17" s="178">
        <v>91</v>
      </c>
      <c r="J17" s="93">
        <v>98</v>
      </c>
      <c r="K17" s="93">
        <v>21597</v>
      </c>
      <c r="L17" s="93">
        <v>34</v>
      </c>
      <c r="M17" s="93">
        <v>21820</v>
      </c>
      <c r="N17" s="181">
        <v>0</v>
      </c>
      <c r="O17" s="179">
        <v>34831</v>
      </c>
      <c r="P17" s="38">
        <v>39530.800000000003</v>
      </c>
      <c r="Q17" s="38">
        <v>16634197.515229996</v>
      </c>
      <c r="R17" s="38">
        <v>51485.129999999983</v>
      </c>
      <c r="S17" s="38">
        <v>16760044</v>
      </c>
      <c r="T17" s="82"/>
    </row>
    <row r="18" spans="1:21" s="11" customFormat="1" ht="15.5">
      <c r="A18" s="92">
        <v>44621</v>
      </c>
      <c r="B18" s="231" t="s">
        <v>162</v>
      </c>
      <c r="C18" s="240" t="s">
        <v>282</v>
      </c>
      <c r="D18" s="211">
        <v>75</v>
      </c>
      <c r="E18" s="209">
        <v>718</v>
      </c>
      <c r="F18" s="97" t="s">
        <v>285</v>
      </c>
      <c r="G18" s="115">
        <v>867</v>
      </c>
      <c r="H18" s="186" t="s">
        <v>162</v>
      </c>
      <c r="I18" s="185">
        <v>76</v>
      </c>
      <c r="J18" s="115">
        <v>75</v>
      </c>
      <c r="K18" s="115">
        <v>14380</v>
      </c>
      <c r="L18" s="115">
        <v>730</v>
      </c>
      <c r="M18" s="115">
        <v>15261</v>
      </c>
      <c r="N18" s="184">
        <v>0</v>
      </c>
      <c r="O18" s="241">
        <v>29285</v>
      </c>
      <c r="P18" s="110">
        <v>15241.5</v>
      </c>
      <c r="Q18" s="110">
        <v>11231964.966746999</v>
      </c>
      <c r="R18" s="110">
        <v>571410.41000000015</v>
      </c>
      <c r="S18" s="110">
        <v>11847902</v>
      </c>
    </row>
    <row r="19" spans="1:21" s="11" customFormat="1" ht="15.5">
      <c r="A19" s="102">
        <v>44713</v>
      </c>
      <c r="B19" s="232" t="s">
        <v>162</v>
      </c>
      <c r="C19" s="239" t="s">
        <v>282</v>
      </c>
      <c r="D19" s="210">
        <v>81</v>
      </c>
      <c r="E19" s="208">
        <v>860</v>
      </c>
      <c r="F19" s="100" t="s">
        <v>285</v>
      </c>
      <c r="G19" s="111">
        <v>969</v>
      </c>
      <c r="H19" s="246" t="s">
        <v>162</v>
      </c>
      <c r="I19" s="113">
        <v>23</v>
      </c>
      <c r="J19" s="111">
        <v>81</v>
      </c>
      <c r="K19" s="111">
        <v>17322</v>
      </c>
      <c r="L19" s="111">
        <v>23</v>
      </c>
      <c r="M19" s="111">
        <v>17449</v>
      </c>
      <c r="N19" s="183">
        <v>0</v>
      </c>
      <c r="O19" s="245">
        <v>8830.6</v>
      </c>
      <c r="P19" s="91">
        <v>23972.55</v>
      </c>
      <c r="Q19" s="91">
        <v>13528350.166027004</v>
      </c>
      <c r="R19" s="91">
        <v>48618.410000000033</v>
      </c>
      <c r="S19" s="91">
        <v>13609772</v>
      </c>
    </row>
    <row r="20" spans="1:21" s="11" customFormat="1" ht="15.5">
      <c r="A20" s="92">
        <v>44805</v>
      </c>
      <c r="B20" s="231" t="s">
        <v>162</v>
      </c>
      <c r="C20" s="240" t="s">
        <v>282</v>
      </c>
      <c r="D20" s="211">
        <v>70</v>
      </c>
      <c r="E20" s="209">
        <v>828</v>
      </c>
      <c r="F20" s="97" t="s">
        <v>285</v>
      </c>
      <c r="G20" s="115">
        <v>933</v>
      </c>
      <c r="H20" s="186" t="s">
        <v>162</v>
      </c>
      <c r="I20" s="185">
        <v>101</v>
      </c>
      <c r="J20" s="115">
        <v>74</v>
      </c>
      <c r="K20" s="115">
        <v>18024</v>
      </c>
      <c r="L20" s="115">
        <v>30</v>
      </c>
      <c r="M20" s="115">
        <v>18229</v>
      </c>
      <c r="N20" s="184">
        <v>0</v>
      </c>
      <c r="O20" s="241">
        <v>43031</v>
      </c>
      <c r="P20" s="110">
        <v>30359.5</v>
      </c>
      <c r="Q20" s="110">
        <v>14046004.849832999</v>
      </c>
      <c r="R20" s="110">
        <v>51467.230000000032</v>
      </c>
      <c r="S20" s="110">
        <v>14170863</v>
      </c>
    </row>
    <row r="21" spans="1:21" s="11" customFormat="1" ht="15.5">
      <c r="A21" s="99">
        <v>44896</v>
      </c>
      <c r="B21" s="232" t="s">
        <v>162</v>
      </c>
      <c r="C21" s="239" t="s">
        <v>282</v>
      </c>
      <c r="D21" s="210">
        <v>59</v>
      </c>
      <c r="E21" s="208">
        <v>826</v>
      </c>
      <c r="F21" s="100" t="s">
        <v>285</v>
      </c>
      <c r="G21" s="111">
        <v>925</v>
      </c>
      <c r="H21" s="246" t="s">
        <v>162</v>
      </c>
      <c r="I21" s="113">
        <v>97</v>
      </c>
      <c r="J21" s="111">
        <v>54</v>
      </c>
      <c r="K21" s="111">
        <v>17405</v>
      </c>
      <c r="L21" s="111">
        <v>32</v>
      </c>
      <c r="M21" s="111">
        <v>17588</v>
      </c>
      <c r="N21" s="183">
        <v>0</v>
      </c>
      <c r="O21" s="245">
        <v>38958</v>
      </c>
      <c r="P21" s="91">
        <v>44963.5</v>
      </c>
      <c r="Q21" s="91">
        <v>13747516.583727999</v>
      </c>
      <c r="R21" s="91">
        <v>42134.160000000011</v>
      </c>
      <c r="S21" s="91">
        <v>13873572</v>
      </c>
    </row>
    <row r="22" spans="1:21" s="125" customFormat="1" ht="15.5">
      <c r="A22" s="92">
        <v>44986</v>
      </c>
      <c r="B22" s="231" t="s">
        <v>162</v>
      </c>
      <c r="C22" s="240" t="s">
        <v>282</v>
      </c>
      <c r="D22" s="211">
        <v>73</v>
      </c>
      <c r="E22" s="209">
        <v>704</v>
      </c>
      <c r="F22" s="97" t="s">
        <v>285</v>
      </c>
      <c r="G22" s="115">
        <v>811</v>
      </c>
      <c r="H22" s="186" t="s">
        <v>162</v>
      </c>
      <c r="I22" s="185">
        <v>57</v>
      </c>
      <c r="J22" s="115">
        <v>73</v>
      </c>
      <c r="K22" s="115">
        <v>14419</v>
      </c>
      <c r="L22" s="115">
        <v>31</v>
      </c>
      <c r="M22" s="115">
        <v>14580</v>
      </c>
      <c r="N22" s="36">
        <v>0</v>
      </c>
      <c r="O22" s="241">
        <v>23799</v>
      </c>
      <c r="P22" s="110">
        <v>36394</v>
      </c>
      <c r="Q22" s="110">
        <v>11469891.034991</v>
      </c>
      <c r="R22" s="110">
        <v>52355.29000000003</v>
      </c>
      <c r="S22" s="110">
        <v>11582439</v>
      </c>
    </row>
    <row r="23" spans="1:21" s="125" customFormat="1" ht="15.5">
      <c r="A23" s="99">
        <v>45080</v>
      </c>
      <c r="B23" s="232" t="s">
        <v>162</v>
      </c>
      <c r="C23" s="208">
        <v>11</v>
      </c>
      <c r="D23" s="210">
        <v>70</v>
      </c>
      <c r="E23" s="208">
        <v>894</v>
      </c>
      <c r="F23" s="100">
        <v>33</v>
      </c>
      <c r="G23" s="111">
        <v>1008</v>
      </c>
      <c r="H23" s="246" t="s">
        <v>162</v>
      </c>
      <c r="I23" s="113">
        <v>126</v>
      </c>
      <c r="J23" s="111">
        <v>70</v>
      </c>
      <c r="K23" s="111">
        <v>19326</v>
      </c>
      <c r="L23" s="111">
        <v>33</v>
      </c>
      <c r="M23" s="111">
        <v>19555</v>
      </c>
      <c r="N23" s="183">
        <v>0</v>
      </c>
      <c r="O23" s="245">
        <v>46731</v>
      </c>
      <c r="P23" s="91">
        <v>32956.25</v>
      </c>
      <c r="Q23" s="91">
        <v>15337633.959432004</v>
      </c>
      <c r="R23" s="91">
        <v>52646.049999999988</v>
      </c>
      <c r="S23" s="91">
        <v>15469967</v>
      </c>
    </row>
    <row r="24" spans="1:21" s="125" customFormat="1" ht="15.5">
      <c r="A24" s="92">
        <v>45174</v>
      </c>
      <c r="B24" s="231" t="s">
        <v>162</v>
      </c>
      <c r="C24" s="240" t="s">
        <v>282</v>
      </c>
      <c r="D24" s="211">
        <v>57</v>
      </c>
      <c r="E24" s="209">
        <v>918</v>
      </c>
      <c r="F24" s="97" t="s">
        <v>285</v>
      </c>
      <c r="G24" s="115">
        <v>1013</v>
      </c>
      <c r="H24" s="186" t="s">
        <v>162</v>
      </c>
      <c r="I24" s="185">
        <v>62</v>
      </c>
      <c r="J24" s="115">
        <v>57</v>
      </c>
      <c r="K24" s="115">
        <v>19734</v>
      </c>
      <c r="L24" s="115">
        <v>33</v>
      </c>
      <c r="M24" s="115">
        <v>19886</v>
      </c>
      <c r="N24" s="36"/>
      <c r="O24" s="241">
        <v>25028</v>
      </c>
      <c r="P24" s="110">
        <v>27531.1</v>
      </c>
      <c r="Q24" s="110">
        <v>15816925.195804002</v>
      </c>
      <c r="R24" s="110">
        <v>55600.67</v>
      </c>
      <c r="S24" s="110">
        <v>15925085</v>
      </c>
    </row>
    <row r="25" spans="1:21" s="125" customFormat="1" ht="15.5">
      <c r="A25" s="99">
        <v>45268</v>
      </c>
      <c r="B25" s="232" t="s">
        <v>162</v>
      </c>
      <c r="C25" s="239" t="s">
        <v>282</v>
      </c>
      <c r="D25" s="210">
        <v>63</v>
      </c>
      <c r="E25" s="208">
        <v>903</v>
      </c>
      <c r="F25" s="100" t="s">
        <v>285</v>
      </c>
      <c r="G25" s="111">
        <v>1014</v>
      </c>
      <c r="H25" s="246" t="s">
        <v>162</v>
      </c>
      <c r="I25" s="113">
        <v>65</v>
      </c>
      <c r="J25" s="111">
        <v>69</v>
      </c>
      <c r="K25" s="111">
        <v>19336</v>
      </c>
      <c r="L25" s="111">
        <v>40</v>
      </c>
      <c r="M25" s="111">
        <v>19510</v>
      </c>
      <c r="N25" s="183"/>
      <c r="O25" s="245">
        <v>28231</v>
      </c>
      <c r="P25" s="91">
        <v>53647</v>
      </c>
      <c r="Q25" s="91">
        <v>15627713.009792002</v>
      </c>
      <c r="R25" s="91">
        <v>48897.989999999969</v>
      </c>
      <c r="S25" s="91">
        <v>15758489</v>
      </c>
    </row>
    <row r="26" spans="1:21">
      <c r="A26" s="31"/>
      <c r="R26" s="112"/>
    </row>
    <row r="27" spans="1:21" ht="18">
      <c r="A27" s="68"/>
      <c r="B27" s="22" t="s">
        <v>90</v>
      </c>
      <c r="C27" s="26"/>
      <c r="D27" s="25"/>
      <c r="E27" s="25"/>
      <c r="F27" s="25"/>
      <c r="G27" s="261"/>
      <c r="H27" s="22" t="s">
        <v>91</v>
      </c>
      <c r="I27" s="32"/>
      <c r="J27" s="32"/>
      <c r="K27" s="25"/>
      <c r="L27" s="25"/>
      <c r="M27" s="261"/>
      <c r="N27" s="22" t="s">
        <v>92</v>
      </c>
      <c r="O27" s="26"/>
      <c r="P27" s="25"/>
      <c r="Q27" s="32"/>
      <c r="R27" s="32"/>
      <c r="S27" s="228"/>
    </row>
    <row r="28" spans="1:21" ht="57.75" customHeight="1">
      <c r="A28" s="156" t="s">
        <v>61</v>
      </c>
      <c r="B28" s="157" t="s">
        <v>95</v>
      </c>
      <c r="C28" s="157" t="s">
        <v>96</v>
      </c>
      <c r="D28" s="157" t="s">
        <v>97</v>
      </c>
      <c r="E28" s="157" t="s">
        <v>98</v>
      </c>
      <c r="F28" s="157" t="s">
        <v>13</v>
      </c>
      <c r="G28" s="158" t="s">
        <v>89</v>
      </c>
      <c r="H28" s="159" t="s">
        <v>170</v>
      </c>
      <c r="I28" s="157" t="s">
        <v>171</v>
      </c>
      <c r="J28" s="157" t="s">
        <v>172</v>
      </c>
      <c r="K28" s="157" t="s">
        <v>173</v>
      </c>
      <c r="L28" s="157" t="s">
        <v>174</v>
      </c>
      <c r="M28" s="157" t="s">
        <v>155</v>
      </c>
      <c r="N28" s="159" t="s">
        <v>175</v>
      </c>
      <c r="O28" s="157" t="s">
        <v>176</v>
      </c>
      <c r="P28" s="157" t="s">
        <v>177</v>
      </c>
      <c r="Q28" s="157" t="s">
        <v>178</v>
      </c>
      <c r="R28" s="157" t="s">
        <v>179</v>
      </c>
      <c r="S28" s="259" t="s">
        <v>156</v>
      </c>
    </row>
    <row r="29" spans="1:21" ht="15.5">
      <c r="A29" s="152">
        <v>43252</v>
      </c>
      <c r="B29" s="43">
        <v>0</v>
      </c>
      <c r="C29" s="43" t="s">
        <v>282</v>
      </c>
      <c r="D29" s="43">
        <v>568</v>
      </c>
      <c r="E29" s="43" t="s">
        <v>285</v>
      </c>
      <c r="F29" s="43">
        <v>44</v>
      </c>
      <c r="G29" s="249">
        <v>649</v>
      </c>
      <c r="H29" s="230">
        <v>0</v>
      </c>
      <c r="I29" s="43" t="s">
        <v>282</v>
      </c>
      <c r="J29" s="43">
        <v>568</v>
      </c>
      <c r="K29" s="43">
        <v>510</v>
      </c>
      <c r="L29" s="43" t="s">
        <v>285</v>
      </c>
      <c r="M29" s="249">
        <v>1128</v>
      </c>
      <c r="N29" s="266">
        <v>0</v>
      </c>
      <c r="O29" s="242">
        <v>2517.9</v>
      </c>
      <c r="P29" s="242">
        <v>191468.79999999999</v>
      </c>
      <c r="Q29" s="242">
        <v>362645.1</v>
      </c>
      <c r="R29" s="242">
        <v>13529.8</v>
      </c>
      <c r="S29" s="242">
        <v>570161.6</v>
      </c>
    </row>
    <row r="30" spans="1:21" ht="15.5">
      <c r="A30" s="92">
        <v>43344</v>
      </c>
      <c r="B30" s="185">
        <v>0</v>
      </c>
      <c r="C30" s="185" t="s">
        <v>282</v>
      </c>
      <c r="D30" s="185">
        <v>978</v>
      </c>
      <c r="E30" s="185">
        <v>66</v>
      </c>
      <c r="F30" s="185" t="s">
        <v>285</v>
      </c>
      <c r="G30" s="250">
        <v>1094</v>
      </c>
      <c r="H30" s="231">
        <v>0</v>
      </c>
      <c r="I30" s="251">
        <v>11</v>
      </c>
      <c r="J30" s="185">
        <v>992</v>
      </c>
      <c r="K30" s="185">
        <v>682</v>
      </c>
      <c r="L30" s="185">
        <v>50</v>
      </c>
      <c r="M30" s="250">
        <v>1735</v>
      </c>
      <c r="N30" s="267">
        <v>0</v>
      </c>
      <c r="O30" s="180">
        <v>5916.9</v>
      </c>
      <c r="P30" s="180">
        <v>332761.45</v>
      </c>
      <c r="Q30" s="180">
        <v>500507.65</v>
      </c>
      <c r="R30" s="180">
        <v>16590.650000000001</v>
      </c>
      <c r="S30" s="180">
        <v>855776.65</v>
      </c>
      <c r="U30" s="81"/>
    </row>
    <row r="31" spans="1:21" ht="15.5">
      <c r="A31" s="99">
        <v>43435</v>
      </c>
      <c r="B31" s="113" t="s">
        <v>282</v>
      </c>
      <c r="C31" s="113">
        <v>0</v>
      </c>
      <c r="D31" s="113">
        <v>652</v>
      </c>
      <c r="E31" s="113">
        <v>356</v>
      </c>
      <c r="F31" s="113" t="s">
        <v>285</v>
      </c>
      <c r="G31" s="252">
        <v>1147</v>
      </c>
      <c r="H31" s="232">
        <v>0</v>
      </c>
      <c r="I31" s="253">
        <v>0</v>
      </c>
      <c r="J31" s="113">
        <v>872</v>
      </c>
      <c r="K31" s="113">
        <v>1002</v>
      </c>
      <c r="L31" s="113">
        <v>139</v>
      </c>
      <c r="M31" s="252">
        <v>2013</v>
      </c>
      <c r="N31" s="265">
        <v>0</v>
      </c>
      <c r="O31" s="179">
        <v>0</v>
      </c>
      <c r="P31" s="179">
        <v>404991.25</v>
      </c>
      <c r="Q31" s="179">
        <v>577637.1</v>
      </c>
      <c r="R31" s="179">
        <v>49721.599999999999</v>
      </c>
      <c r="S31" s="179">
        <v>1032349.95</v>
      </c>
      <c r="U31" s="14"/>
    </row>
    <row r="32" spans="1:21" ht="15.5">
      <c r="A32" s="92">
        <v>43525</v>
      </c>
      <c r="B32" s="185" t="s">
        <v>282</v>
      </c>
      <c r="C32" s="185" t="s">
        <v>282</v>
      </c>
      <c r="D32" s="185">
        <v>694</v>
      </c>
      <c r="E32" s="185">
        <v>296</v>
      </c>
      <c r="F32" s="185">
        <v>151</v>
      </c>
      <c r="G32" s="250">
        <v>1141</v>
      </c>
      <c r="H32" s="231">
        <v>53</v>
      </c>
      <c r="I32" s="251">
        <v>13</v>
      </c>
      <c r="J32" s="185">
        <v>1077</v>
      </c>
      <c r="K32" s="185">
        <v>1382</v>
      </c>
      <c r="L32" s="185">
        <v>151</v>
      </c>
      <c r="M32" s="250">
        <v>2676</v>
      </c>
      <c r="N32" s="267">
        <v>43148.85</v>
      </c>
      <c r="O32" s="180">
        <v>6290.6</v>
      </c>
      <c r="P32" s="180">
        <v>522901.05</v>
      </c>
      <c r="Q32" s="180">
        <v>890901.04</v>
      </c>
      <c r="R32" s="180">
        <v>46752</v>
      </c>
      <c r="S32" s="180">
        <v>1509993.54</v>
      </c>
    </row>
    <row r="33" spans="1:21" ht="15.5">
      <c r="A33" s="99">
        <v>43617</v>
      </c>
      <c r="B33" s="113">
        <v>0</v>
      </c>
      <c r="C33" s="113" t="s">
        <v>282</v>
      </c>
      <c r="D33" s="113">
        <v>780</v>
      </c>
      <c r="E33" s="113" t="s">
        <v>285</v>
      </c>
      <c r="F33" s="113">
        <v>184</v>
      </c>
      <c r="G33" s="252">
        <v>1051</v>
      </c>
      <c r="H33" s="232">
        <v>0</v>
      </c>
      <c r="I33" s="253">
        <v>27</v>
      </c>
      <c r="J33" s="113">
        <v>777</v>
      </c>
      <c r="K33" s="113">
        <v>1130</v>
      </c>
      <c r="L33" s="113">
        <v>184</v>
      </c>
      <c r="M33" s="252">
        <v>2118</v>
      </c>
      <c r="N33" s="268">
        <v>0</v>
      </c>
      <c r="O33" s="179">
        <v>10183.700000000001</v>
      </c>
      <c r="P33" s="179">
        <v>296022.25000000006</v>
      </c>
      <c r="Q33" s="179">
        <v>774389.23</v>
      </c>
      <c r="R33" s="179">
        <v>53800.299999999996</v>
      </c>
      <c r="S33" s="179">
        <v>1134395.4800000002</v>
      </c>
    </row>
    <row r="34" spans="1:21" ht="15.5">
      <c r="A34" s="92">
        <v>43709</v>
      </c>
      <c r="B34" s="185" t="s">
        <v>282</v>
      </c>
      <c r="C34" s="185" t="s">
        <v>282</v>
      </c>
      <c r="D34" s="185">
        <v>1288</v>
      </c>
      <c r="E34" s="185">
        <v>130</v>
      </c>
      <c r="F34" s="185">
        <v>218</v>
      </c>
      <c r="G34" s="250">
        <v>1636</v>
      </c>
      <c r="H34" s="231" t="s">
        <v>282</v>
      </c>
      <c r="I34" s="251" t="s">
        <v>285</v>
      </c>
      <c r="J34" s="185">
        <v>1257</v>
      </c>
      <c r="K34" s="185">
        <v>2078</v>
      </c>
      <c r="L34" s="185">
        <v>218</v>
      </c>
      <c r="M34" s="250">
        <v>3581</v>
      </c>
      <c r="N34" s="264">
        <v>0</v>
      </c>
      <c r="O34" s="180">
        <v>17760.75</v>
      </c>
      <c r="P34" s="180">
        <v>464498.19999999995</v>
      </c>
      <c r="Q34" s="180">
        <v>1422265.25</v>
      </c>
      <c r="R34" s="180">
        <v>71340.35000000002</v>
      </c>
      <c r="S34" s="180">
        <v>1975864.55</v>
      </c>
    </row>
    <row r="35" spans="1:21" ht="15.5">
      <c r="A35" s="99">
        <v>43800</v>
      </c>
      <c r="B35" s="113" t="s">
        <v>282</v>
      </c>
      <c r="C35" s="113" t="s">
        <v>282</v>
      </c>
      <c r="D35" s="113">
        <v>1072</v>
      </c>
      <c r="E35" s="113">
        <v>135</v>
      </c>
      <c r="F35" s="113">
        <v>170</v>
      </c>
      <c r="G35" s="252">
        <v>1377</v>
      </c>
      <c r="H35" s="232">
        <v>0</v>
      </c>
      <c r="I35" s="253">
        <v>54</v>
      </c>
      <c r="J35" s="113">
        <v>1079</v>
      </c>
      <c r="K35" s="113">
        <v>2049</v>
      </c>
      <c r="L35" s="113">
        <v>170</v>
      </c>
      <c r="M35" s="252">
        <v>3352</v>
      </c>
      <c r="N35" s="268">
        <v>0</v>
      </c>
      <c r="O35" s="179">
        <v>23499.7</v>
      </c>
      <c r="P35" s="179">
        <v>404832.4</v>
      </c>
      <c r="Q35" s="179">
        <v>1448010.7700000003</v>
      </c>
      <c r="R35" s="179">
        <v>51908.549999999996</v>
      </c>
      <c r="S35" s="179">
        <v>1928251.4200000004</v>
      </c>
    </row>
    <row r="36" spans="1:21" ht="15.5">
      <c r="A36" s="92">
        <v>43891</v>
      </c>
      <c r="B36" s="185" t="s">
        <v>282</v>
      </c>
      <c r="C36" s="185" t="s">
        <v>282</v>
      </c>
      <c r="D36" s="185">
        <v>1008</v>
      </c>
      <c r="E36" s="185">
        <v>106</v>
      </c>
      <c r="F36" s="185">
        <v>112</v>
      </c>
      <c r="G36" s="250">
        <v>1226</v>
      </c>
      <c r="H36" s="231" t="s">
        <v>282</v>
      </c>
      <c r="I36" s="251" t="s">
        <v>285</v>
      </c>
      <c r="J36" s="185">
        <v>998</v>
      </c>
      <c r="K36" s="185">
        <v>1852</v>
      </c>
      <c r="L36" s="185">
        <v>112</v>
      </c>
      <c r="M36" s="250">
        <v>2989</v>
      </c>
      <c r="N36" s="267">
        <v>1479</v>
      </c>
      <c r="O36" s="180">
        <v>14599.55</v>
      </c>
      <c r="P36" s="180">
        <v>390124.80000000005</v>
      </c>
      <c r="Q36" s="180">
        <v>1321248.2400000002</v>
      </c>
      <c r="R36" s="180">
        <v>30023.55</v>
      </c>
      <c r="S36" s="180">
        <v>1757475.1400000004</v>
      </c>
    </row>
    <row r="37" spans="1:21" ht="15.5">
      <c r="A37" s="99">
        <v>43983</v>
      </c>
      <c r="B37" s="113">
        <v>0</v>
      </c>
      <c r="C37" s="113" t="s">
        <v>282</v>
      </c>
      <c r="D37" s="113">
        <v>780</v>
      </c>
      <c r="E37" s="113">
        <v>135</v>
      </c>
      <c r="F37" s="113" t="s">
        <v>285</v>
      </c>
      <c r="G37" s="252">
        <v>970</v>
      </c>
      <c r="H37" s="232">
        <v>0</v>
      </c>
      <c r="I37" s="253">
        <v>52</v>
      </c>
      <c r="J37" s="113">
        <v>778</v>
      </c>
      <c r="K37" s="113">
        <v>1914</v>
      </c>
      <c r="L37" s="113">
        <v>73</v>
      </c>
      <c r="M37" s="252">
        <v>2817</v>
      </c>
      <c r="N37" s="268">
        <v>0</v>
      </c>
      <c r="O37" s="179">
        <v>20869.2</v>
      </c>
      <c r="P37" s="179">
        <v>270422.5</v>
      </c>
      <c r="Q37" s="179">
        <v>1311486.3800000001</v>
      </c>
      <c r="R37" s="179">
        <v>18045.150000000001</v>
      </c>
      <c r="S37" s="179">
        <v>1620823.23</v>
      </c>
    </row>
    <row r="38" spans="1:21" ht="15.5">
      <c r="A38" s="92">
        <v>44075</v>
      </c>
      <c r="B38" s="185" t="s">
        <v>282</v>
      </c>
      <c r="C38" s="185" t="s">
        <v>285</v>
      </c>
      <c r="D38" s="185">
        <v>1439</v>
      </c>
      <c r="E38" s="185">
        <v>150</v>
      </c>
      <c r="F38" s="185">
        <v>165</v>
      </c>
      <c r="G38" s="250">
        <v>1765</v>
      </c>
      <c r="H38" s="231" t="s">
        <v>282</v>
      </c>
      <c r="I38" s="251" t="s">
        <v>285</v>
      </c>
      <c r="J38" s="185">
        <v>1427</v>
      </c>
      <c r="K38" s="185">
        <v>2252</v>
      </c>
      <c r="L38" s="185">
        <v>165</v>
      </c>
      <c r="M38" s="250">
        <v>3909</v>
      </c>
      <c r="N38" s="267">
        <v>3222.35</v>
      </c>
      <c r="O38" s="180">
        <v>34574.1</v>
      </c>
      <c r="P38" s="180">
        <v>506426.55</v>
      </c>
      <c r="Q38" s="180">
        <v>1449096.3</v>
      </c>
      <c r="R38" s="180">
        <v>52077.599999999991</v>
      </c>
      <c r="S38" s="180">
        <v>2045396.9000000001</v>
      </c>
    </row>
    <row r="39" spans="1:21" ht="15.5">
      <c r="A39" s="102">
        <v>44166</v>
      </c>
      <c r="B39" s="178">
        <v>0</v>
      </c>
      <c r="C39" s="178" t="s">
        <v>282</v>
      </c>
      <c r="D39" s="178">
        <v>1060</v>
      </c>
      <c r="E39" s="178" t="s">
        <v>285</v>
      </c>
      <c r="F39" s="178">
        <v>216</v>
      </c>
      <c r="G39" s="254">
        <v>1407</v>
      </c>
      <c r="H39" s="233">
        <v>0</v>
      </c>
      <c r="I39" s="223">
        <v>70</v>
      </c>
      <c r="J39" s="178">
        <v>1059</v>
      </c>
      <c r="K39" s="178">
        <v>2017</v>
      </c>
      <c r="L39" s="178">
        <v>216</v>
      </c>
      <c r="M39" s="254">
        <v>3362</v>
      </c>
      <c r="N39" s="269">
        <v>0</v>
      </c>
      <c r="O39" s="179">
        <v>29431.55</v>
      </c>
      <c r="P39" s="179">
        <v>410985.05000000005</v>
      </c>
      <c r="Q39" s="179">
        <v>1262363.31</v>
      </c>
      <c r="R39" s="179">
        <v>77623.200000000012</v>
      </c>
      <c r="S39" s="179">
        <v>1780403.11</v>
      </c>
    </row>
    <row r="40" spans="1:21" ht="15.5">
      <c r="A40" s="104">
        <v>44256</v>
      </c>
      <c r="B40" s="191" t="s">
        <v>282</v>
      </c>
      <c r="C40" s="191" t="s">
        <v>282</v>
      </c>
      <c r="D40" s="191">
        <v>794</v>
      </c>
      <c r="E40" s="191">
        <v>95</v>
      </c>
      <c r="F40" s="191">
        <v>288</v>
      </c>
      <c r="G40" s="255">
        <v>1177</v>
      </c>
      <c r="H40" s="234" t="s">
        <v>282</v>
      </c>
      <c r="I40" s="256" t="s">
        <v>285</v>
      </c>
      <c r="J40" s="191">
        <v>616</v>
      </c>
      <c r="K40" s="191">
        <v>1395</v>
      </c>
      <c r="L40" s="191">
        <v>288</v>
      </c>
      <c r="M40" s="255">
        <v>2341</v>
      </c>
      <c r="N40" s="264">
        <v>274</v>
      </c>
      <c r="O40" s="180">
        <v>16383</v>
      </c>
      <c r="P40" s="180">
        <v>238958.35</v>
      </c>
      <c r="Q40" s="180">
        <v>975792.99</v>
      </c>
      <c r="R40" s="180">
        <v>114929.04000000002</v>
      </c>
      <c r="S40" s="180">
        <v>1346337.38</v>
      </c>
      <c r="T40" s="112"/>
      <c r="U40" s="112"/>
    </row>
    <row r="41" spans="1:21" ht="15.5">
      <c r="A41" s="102">
        <v>44348</v>
      </c>
      <c r="B41" s="178" t="s">
        <v>162</v>
      </c>
      <c r="C41" s="178" t="s">
        <v>282</v>
      </c>
      <c r="D41" s="178">
        <v>879</v>
      </c>
      <c r="E41" s="178" t="s">
        <v>285</v>
      </c>
      <c r="F41" s="178">
        <v>299</v>
      </c>
      <c r="G41" s="254">
        <v>1458</v>
      </c>
      <c r="H41" s="233" t="s">
        <v>162</v>
      </c>
      <c r="I41" s="247">
        <v>52</v>
      </c>
      <c r="J41" s="178">
        <v>879</v>
      </c>
      <c r="K41" s="178">
        <v>4016</v>
      </c>
      <c r="L41" s="178">
        <v>299</v>
      </c>
      <c r="M41" s="254">
        <v>5246</v>
      </c>
      <c r="N41" s="269" t="s">
        <v>162</v>
      </c>
      <c r="O41" s="179">
        <v>18538</v>
      </c>
      <c r="P41" s="179">
        <v>329665</v>
      </c>
      <c r="Q41" s="179">
        <v>2853400.63</v>
      </c>
      <c r="R41" s="179">
        <v>116348.93999999997</v>
      </c>
      <c r="S41" s="179">
        <v>3317952.5</v>
      </c>
    </row>
    <row r="42" spans="1:21" s="71" customFormat="1" ht="15.5">
      <c r="A42" s="92">
        <v>44440</v>
      </c>
      <c r="B42" s="185" t="s">
        <v>162</v>
      </c>
      <c r="C42" s="185">
        <v>13</v>
      </c>
      <c r="D42" s="185">
        <v>1310</v>
      </c>
      <c r="E42" s="185">
        <v>307</v>
      </c>
      <c r="F42" s="185">
        <v>336</v>
      </c>
      <c r="G42" s="250">
        <v>1966</v>
      </c>
      <c r="H42" s="231" t="s">
        <v>162</v>
      </c>
      <c r="I42" s="248">
        <v>101</v>
      </c>
      <c r="J42" s="185">
        <v>1310</v>
      </c>
      <c r="K42" s="185">
        <v>4809</v>
      </c>
      <c r="L42" s="185">
        <v>338</v>
      </c>
      <c r="M42" s="250">
        <v>6558</v>
      </c>
      <c r="N42" s="267" t="s">
        <v>162</v>
      </c>
      <c r="O42" s="180">
        <v>43557.4</v>
      </c>
      <c r="P42" s="180">
        <v>440214</v>
      </c>
      <c r="Q42" s="180">
        <v>3262415.92</v>
      </c>
      <c r="R42" s="180">
        <v>144170.57999999999</v>
      </c>
      <c r="S42" s="180">
        <v>3890358</v>
      </c>
    </row>
    <row r="43" spans="1:21" s="11" customFormat="1" ht="15.5">
      <c r="A43" s="99">
        <v>44531</v>
      </c>
      <c r="B43" s="178" t="s">
        <v>162</v>
      </c>
      <c r="C43" s="178" t="s">
        <v>282</v>
      </c>
      <c r="D43" s="178">
        <v>1110</v>
      </c>
      <c r="E43" s="178" t="s">
        <v>285</v>
      </c>
      <c r="F43" s="178">
        <v>304</v>
      </c>
      <c r="G43" s="252">
        <v>1720</v>
      </c>
      <c r="H43" s="232" t="s">
        <v>162</v>
      </c>
      <c r="I43" s="239">
        <v>51</v>
      </c>
      <c r="J43" s="113">
        <v>1110</v>
      </c>
      <c r="K43" s="113">
        <v>4882</v>
      </c>
      <c r="L43" s="113">
        <v>304</v>
      </c>
      <c r="M43" s="252">
        <v>6347</v>
      </c>
      <c r="N43" s="268">
        <v>0</v>
      </c>
      <c r="O43" s="245">
        <v>14648</v>
      </c>
      <c r="P43" s="245">
        <v>385491.42</v>
      </c>
      <c r="Q43" s="245">
        <v>3278446.3</v>
      </c>
      <c r="R43" s="245">
        <v>128336.95000000004</v>
      </c>
      <c r="S43" s="245">
        <v>3806922.75</v>
      </c>
    </row>
    <row r="44" spans="1:21" s="124" customFormat="1" ht="15.5">
      <c r="A44" s="92">
        <v>44621</v>
      </c>
      <c r="B44" s="185" t="s">
        <v>282</v>
      </c>
      <c r="C44" s="185" t="s">
        <v>285</v>
      </c>
      <c r="D44" s="185">
        <v>660</v>
      </c>
      <c r="E44" s="185">
        <v>238</v>
      </c>
      <c r="F44" s="185">
        <v>160</v>
      </c>
      <c r="G44" s="250">
        <v>1069</v>
      </c>
      <c r="H44" s="231" t="s">
        <v>282</v>
      </c>
      <c r="I44" s="248" t="s">
        <v>285</v>
      </c>
      <c r="J44" s="185">
        <v>660</v>
      </c>
      <c r="K44" s="185">
        <v>3554</v>
      </c>
      <c r="L44" s="185">
        <v>245</v>
      </c>
      <c r="M44" s="250">
        <v>4560</v>
      </c>
      <c r="N44" s="264">
        <v>0</v>
      </c>
      <c r="O44" s="180">
        <v>44735</v>
      </c>
      <c r="P44" s="180">
        <v>221842</v>
      </c>
      <c r="Q44" s="180">
        <v>2416758.6227899999</v>
      </c>
      <c r="R44" s="180">
        <v>140340.96000000005</v>
      </c>
      <c r="S44" s="180">
        <v>2823676.5</v>
      </c>
      <c r="T44" s="112"/>
      <c r="U44" s="112"/>
    </row>
    <row r="45" spans="1:21" s="10" customFormat="1" ht="15.5">
      <c r="A45" s="102">
        <v>44713</v>
      </c>
      <c r="B45" s="113" t="s">
        <v>162</v>
      </c>
      <c r="C45" s="113">
        <v>12</v>
      </c>
      <c r="D45" s="113">
        <v>630</v>
      </c>
      <c r="E45" s="113">
        <v>323</v>
      </c>
      <c r="F45" s="113">
        <v>216</v>
      </c>
      <c r="G45" s="252">
        <v>1181</v>
      </c>
      <c r="H45" s="232" t="s">
        <v>162</v>
      </c>
      <c r="I45" s="239">
        <v>47</v>
      </c>
      <c r="J45" s="113">
        <v>630</v>
      </c>
      <c r="K45" s="113">
        <v>5116</v>
      </c>
      <c r="L45" s="113">
        <v>216</v>
      </c>
      <c r="M45" s="252">
        <v>6009</v>
      </c>
      <c r="N45" s="268" t="s">
        <v>162</v>
      </c>
      <c r="O45" s="245">
        <v>20102</v>
      </c>
      <c r="P45" s="245">
        <v>213972.41999999998</v>
      </c>
      <c r="Q45" s="245">
        <v>3670999.6</v>
      </c>
      <c r="R45" s="245">
        <v>110189.62999999995</v>
      </c>
      <c r="S45" s="245">
        <v>4015263.75</v>
      </c>
    </row>
    <row r="46" spans="1:21" s="125" customFormat="1" ht="15.5">
      <c r="A46" s="92">
        <v>44805</v>
      </c>
      <c r="B46" s="185" t="s">
        <v>282</v>
      </c>
      <c r="C46" s="185" t="s">
        <v>285</v>
      </c>
      <c r="D46" s="185">
        <v>915</v>
      </c>
      <c r="E46" s="185">
        <v>273</v>
      </c>
      <c r="F46" s="185">
        <v>239</v>
      </c>
      <c r="G46" s="250">
        <v>1443</v>
      </c>
      <c r="H46" s="231" t="s">
        <v>282</v>
      </c>
      <c r="I46" s="240" t="s">
        <v>285</v>
      </c>
      <c r="J46" s="185">
        <v>914</v>
      </c>
      <c r="K46" s="185">
        <v>4397</v>
      </c>
      <c r="L46" s="185">
        <v>239</v>
      </c>
      <c r="M46" s="250">
        <v>5746</v>
      </c>
      <c r="N46" s="264">
        <v>0</v>
      </c>
      <c r="O46" s="241">
        <v>72465</v>
      </c>
      <c r="P46" s="241">
        <v>326075.3</v>
      </c>
      <c r="Q46" s="241">
        <v>3078453.2</v>
      </c>
      <c r="R46" s="241">
        <v>116184.49999999997</v>
      </c>
      <c r="S46" s="241">
        <v>3593178</v>
      </c>
    </row>
    <row r="47" spans="1:21" s="11" customFormat="1" ht="15.5">
      <c r="A47" s="99">
        <v>44896</v>
      </c>
      <c r="B47" s="113" t="s">
        <v>162</v>
      </c>
      <c r="C47" s="113">
        <v>12</v>
      </c>
      <c r="D47" s="113">
        <v>711</v>
      </c>
      <c r="E47" s="113">
        <v>265</v>
      </c>
      <c r="F47" s="113">
        <v>214</v>
      </c>
      <c r="G47" s="252">
        <v>1202</v>
      </c>
      <c r="H47" s="232" t="s">
        <v>162</v>
      </c>
      <c r="I47" s="239">
        <v>119</v>
      </c>
      <c r="J47" s="113">
        <v>711</v>
      </c>
      <c r="K47" s="113">
        <v>4120</v>
      </c>
      <c r="L47" s="113">
        <v>214</v>
      </c>
      <c r="M47" s="252">
        <v>5164</v>
      </c>
      <c r="N47" s="268"/>
      <c r="O47" s="245">
        <v>54907</v>
      </c>
      <c r="P47" s="245">
        <v>254617</v>
      </c>
      <c r="Q47" s="245">
        <v>2966380</v>
      </c>
      <c r="R47" s="245">
        <v>103441.69999999992</v>
      </c>
      <c r="S47" s="245">
        <v>3379345.75</v>
      </c>
    </row>
    <row r="48" spans="1:21" s="125" customFormat="1" ht="15.5">
      <c r="A48" s="92">
        <v>44986</v>
      </c>
      <c r="B48" s="185" t="s">
        <v>162</v>
      </c>
      <c r="C48" s="185" t="s">
        <v>282</v>
      </c>
      <c r="D48" s="185">
        <v>751</v>
      </c>
      <c r="E48" s="185">
        <v>208</v>
      </c>
      <c r="F48" s="185" t="s">
        <v>285</v>
      </c>
      <c r="G48" s="250">
        <v>1159</v>
      </c>
      <c r="H48" s="231" t="s">
        <v>162</v>
      </c>
      <c r="I48" s="240">
        <v>55</v>
      </c>
      <c r="J48" s="185">
        <v>751</v>
      </c>
      <c r="K48" s="185">
        <v>3529</v>
      </c>
      <c r="L48" s="185">
        <v>191</v>
      </c>
      <c r="M48" s="250">
        <v>4526</v>
      </c>
      <c r="N48" s="267" t="s">
        <v>162</v>
      </c>
      <c r="O48" s="241">
        <v>25504</v>
      </c>
      <c r="P48" s="241">
        <v>260894</v>
      </c>
      <c r="Q48" s="241">
        <v>2519687.1500000004</v>
      </c>
      <c r="R48" s="241">
        <v>96842.260000000009</v>
      </c>
      <c r="S48" s="241">
        <v>2902927.5</v>
      </c>
    </row>
    <row r="49" spans="1:19" s="125" customFormat="1" ht="15.5">
      <c r="A49" s="99">
        <v>45080</v>
      </c>
      <c r="B49" s="232" t="s">
        <v>162</v>
      </c>
      <c r="C49" s="232" t="s">
        <v>282</v>
      </c>
      <c r="D49" s="232">
        <v>973</v>
      </c>
      <c r="E49" s="239">
        <v>290</v>
      </c>
      <c r="F49" s="253" t="s">
        <v>285</v>
      </c>
      <c r="G49" s="113">
        <v>1534</v>
      </c>
      <c r="H49" s="246" t="s">
        <v>162</v>
      </c>
      <c r="I49" s="253">
        <v>27</v>
      </c>
      <c r="J49" s="113">
        <v>973</v>
      </c>
      <c r="K49" s="113">
        <v>5035</v>
      </c>
      <c r="L49" s="113">
        <v>264</v>
      </c>
      <c r="M49" s="113">
        <v>6299</v>
      </c>
      <c r="N49" s="270" t="s">
        <v>162</v>
      </c>
      <c r="O49" s="245">
        <v>11766</v>
      </c>
      <c r="P49" s="245">
        <v>355244.75</v>
      </c>
      <c r="Q49" s="245">
        <v>3431654.3</v>
      </c>
      <c r="R49" s="245">
        <v>128426.21999999999</v>
      </c>
      <c r="S49" s="245">
        <v>3927091.25</v>
      </c>
    </row>
    <row r="50" spans="1:19" ht="15.5">
      <c r="A50" s="92">
        <v>45174</v>
      </c>
      <c r="B50" s="185" t="s">
        <v>162</v>
      </c>
      <c r="C50" s="185">
        <v>10</v>
      </c>
      <c r="D50" s="185">
        <v>953</v>
      </c>
      <c r="E50" s="185">
        <v>275</v>
      </c>
      <c r="F50" s="185">
        <v>272</v>
      </c>
      <c r="G50" s="231">
        <v>1510</v>
      </c>
      <c r="H50" s="231" t="s">
        <v>162</v>
      </c>
      <c r="I50" s="240">
        <v>70</v>
      </c>
      <c r="J50" s="185">
        <v>953</v>
      </c>
      <c r="K50" s="185">
        <v>4347</v>
      </c>
      <c r="L50" s="185">
        <v>272</v>
      </c>
      <c r="M50" s="250">
        <v>5642</v>
      </c>
      <c r="N50" s="267" t="s">
        <v>162</v>
      </c>
      <c r="O50" s="241">
        <v>27403</v>
      </c>
      <c r="P50" s="241">
        <v>333994</v>
      </c>
      <c r="Q50" s="241">
        <v>3158333.88</v>
      </c>
      <c r="R50" s="241">
        <v>124105.55000000005</v>
      </c>
      <c r="S50" s="241">
        <v>3643836.5</v>
      </c>
    </row>
    <row r="51" spans="1:19" s="125" customFormat="1" ht="15.5">
      <c r="A51" s="99">
        <v>45268</v>
      </c>
      <c r="B51" s="232" t="s">
        <v>162</v>
      </c>
      <c r="C51" s="232">
        <v>11</v>
      </c>
      <c r="D51" s="232">
        <v>850</v>
      </c>
      <c r="E51" s="239">
        <v>298</v>
      </c>
      <c r="F51" s="253">
        <v>271</v>
      </c>
      <c r="G51" s="113">
        <v>1430</v>
      </c>
      <c r="H51" s="246" t="s">
        <v>162</v>
      </c>
      <c r="I51" s="253">
        <v>65</v>
      </c>
      <c r="J51" s="113">
        <v>850</v>
      </c>
      <c r="K51" s="113">
        <v>5273</v>
      </c>
      <c r="L51" s="113">
        <v>271</v>
      </c>
      <c r="M51" s="113">
        <v>6459</v>
      </c>
      <c r="N51" s="270" t="s">
        <v>162</v>
      </c>
      <c r="O51" s="245">
        <v>27967</v>
      </c>
      <c r="P51" s="245">
        <v>330435</v>
      </c>
      <c r="Q51" s="245">
        <v>3601854.02</v>
      </c>
      <c r="R51" s="245">
        <v>130383.58000000003</v>
      </c>
      <c r="S51" s="245">
        <v>4090639.5</v>
      </c>
    </row>
    <row r="52" spans="1:19">
      <c r="B52" s="257"/>
      <c r="C52" s="257"/>
      <c r="D52" s="257"/>
      <c r="E52" s="257"/>
      <c r="F52" s="257"/>
      <c r="G52" s="257"/>
      <c r="H52" s="257"/>
      <c r="I52" s="257"/>
      <c r="J52" s="257"/>
      <c r="K52" s="257"/>
      <c r="L52" s="257"/>
      <c r="M52" s="257"/>
      <c r="N52" s="257"/>
      <c r="O52" s="257"/>
      <c r="P52" s="257"/>
      <c r="Q52" s="257"/>
      <c r="R52" s="257"/>
      <c r="S52" s="257"/>
    </row>
  </sheetData>
  <pageMargins left="0.7" right="0.7" top="0.75" bottom="0.75" header="0.3" footer="0.3"/>
  <pageSetup paperSize="9" scale="2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5"/>
  <sheetViews>
    <sheetView zoomScaleNormal="100" workbookViewId="0">
      <pane xSplit="1" topLeftCell="B1" activePane="topRight" state="frozen"/>
      <selection activeCell="Q43" sqref="Q43"/>
      <selection pane="topRight" activeCell="G25" sqref="G25"/>
    </sheetView>
  </sheetViews>
  <sheetFormatPr defaultRowHeight="14.5"/>
  <cols>
    <col min="1" max="6" width="12" customWidth="1"/>
    <col min="7" max="7" width="17.1796875" customWidth="1"/>
    <col min="8" max="8" width="12" customWidth="1"/>
    <col min="9" max="9" width="10" customWidth="1"/>
  </cols>
  <sheetData>
    <row r="1" spans="1:9" ht="18">
      <c r="A1" s="19"/>
      <c r="B1" s="19" t="s">
        <v>93</v>
      </c>
      <c r="C1" s="20"/>
      <c r="D1" s="20"/>
      <c r="E1" s="20"/>
      <c r="F1" s="20"/>
      <c r="G1" s="20"/>
      <c r="H1" s="160"/>
      <c r="I1" s="55"/>
    </row>
    <row r="2" spans="1:9" ht="15.5">
      <c r="A2" s="98" t="s">
        <v>61</v>
      </c>
      <c r="B2" s="74" t="s">
        <v>58</v>
      </c>
      <c r="C2" s="74" t="s">
        <v>57</v>
      </c>
      <c r="D2" s="74" t="s">
        <v>59</v>
      </c>
      <c r="E2" s="74" t="s">
        <v>56</v>
      </c>
      <c r="F2" s="74" t="s">
        <v>55</v>
      </c>
      <c r="G2" s="74" t="s">
        <v>128</v>
      </c>
      <c r="H2" s="176" t="s">
        <v>85</v>
      </c>
      <c r="I2" s="75"/>
    </row>
    <row r="3" spans="1:9" ht="15.5">
      <c r="A3" s="152">
        <v>43252</v>
      </c>
      <c r="B3" s="42" t="s">
        <v>162</v>
      </c>
      <c r="C3" s="43" t="s">
        <v>162</v>
      </c>
      <c r="D3" s="43" t="s">
        <v>162</v>
      </c>
      <c r="E3" s="43" t="s">
        <v>162</v>
      </c>
      <c r="F3" s="43" t="s">
        <v>162</v>
      </c>
      <c r="G3" s="44" t="s">
        <v>162</v>
      </c>
      <c r="H3" s="111">
        <v>981</v>
      </c>
      <c r="I3" s="14"/>
    </row>
    <row r="4" spans="1:9" ht="15.5">
      <c r="A4" s="153">
        <v>43344</v>
      </c>
      <c r="B4" s="45" t="s">
        <v>162</v>
      </c>
      <c r="C4" s="45" t="s">
        <v>162</v>
      </c>
      <c r="D4" s="45" t="s">
        <v>162</v>
      </c>
      <c r="E4" s="45" t="s">
        <v>162</v>
      </c>
      <c r="F4" s="45" t="s">
        <v>162</v>
      </c>
      <c r="G4" s="46" t="s">
        <v>162</v>
      </c>
      <c r="H4" s="17">
        <v>1027</v>
      </c>
    </row>
    <row r="5" spans="1:9" ht="15.5">
      <c r="A5" s="154">
        <v>43435</v>
      </c>
      <c r="B5" s="47" t="s">
        <v>162</v>
      </c>
      <c r="C5" s="47" t="s">
        <v>162</v>
      </c>
      <c r="D5" s="47" t="s">
        <v>162</v>
      </c>
      <c r="E5" s="47" t="s">
        <v>162</v>
      </c>
      <c r="F5" s="47" t="s">
        <v>162</v>
      </c>
      <c r="G5" s="48" t="s">
        <v>162</v>
      </c>
      <c r="H5" s="18">
        <v>1234</v>
      </c>
    </row>
    <row r="6" spans="1:9" ht="15.5">
      <c r="A6" s="153">
        <v>43525</v>
      </c>
      <c r="B6" s="45" t="s">
        <v>162</v>
      </c>
      <c r="C6" s="45" t="s">
        <v>162</v>
      </c>
      <c r="D6" s="45" t="s">
        <v>162</v>
      </c>
      <c r="E6" s="45" t="s">
        <v>162</v>
      </c>
      <c r="F6" s="45" t="s">
        <v>162</v>
      </c>
      <c r="G6" s="46" t="s">
        <v>162</v>
      </c>
      <c r="H6" s="17">
        <v>1190</v>
      </c>
    </row>
    <row r="7" spans="1:9" ht="15.5">
      <c r="A7" s="154">
        <v>43617</v>
      </c>
      <c r="B7" s="18">
        <v>416</v>
      </c>
      <c r="C7" s="18">
        <v>287</v>
      </c>
      <c r="D7" s="18">
        <v>245</v>
      </c>
      <c r="E7" s="18">
        <v>186</v>
      </c>
      <c r="F7" s="18">
        <v>17</v>
      </c>
      <c r="G7" s="18">
        <v>58</v>
      </c>
      <c r="H7" s="18">
        <v>1209</v>
      </c>
      <c r="I7" s="56"/>
    </row>
    <row r="8" spans="1:9" ht="15.5">
      <c r="A8" s="153">
        <v>43709</v>
      </c>
      <c r="B8" s="17">
        <v>571</v>
      </c>
      <c r="C8" s="17">
        <v>427</v>
      </c>
      <c r="D8" s="17">
        <v>356</v>
      </c>
      <c r="E8" s="17">
        <v>189</v>
      </c>
      <c r="F8" s="17">
        <v>30</v>
      </c>
      <c r="G8" s="17">
        <v>58</v>
      </c>
      <c r="H8" s="17">
        <v>1631</v>
      </c>
      <c r="I8" s="56"/>
    </row>
    <row r="9" spans="1:9" ht="15.5">
      <c r="A9" s="154">
        <v>43800</v>
      </c>
      <c r="B9" s="18">
        <v>465</v>
      </c>
      <c r="C9" s="18">
        <v>292</v>
      </c>
      <c r="D9" s="18">
        <v>243</v>
      </c>
      <c r="E9" s="18">
        <v>154</v>
      </c>
      <c r="F9" s="18">
        <v>18</v>
      </c>
      <c r="G9" s="18">
        <v>48</v>
      </c>
      <c r="H9" s="18">
        <v>1220</v>
      </c>
      <c r="I9" s="56"/>
    </row>
    <row r="10" spans="1:9" ht="15.5">
      <c r="A10" s="153">
        <v>43891</v>
      </c>
      <c r="B10" s="17">
        <v>466</v>
      </c>
      <c r="C10" s="17">
        <v>263</v>
      </c>
      <c r="D10" s="17">
        <v>232</v>
      </c>
      <c r="E10" s="17">
        <v>157</v>
      </c>
      <c r="F10" s="17">
        <v>18</v>
      </c>
      <c r="G10" s="17">
        <v>29</v>
      </c>
      <c r="H10" s="17">
        <v>1165</v>
      </c>
      <c r="I10" s="56"/>
    </row>
    <row r="11" spans="1:9" ht="15.5">
      <c r="A11" s="154">
        <v>43983</v>
      </c>
      <c r="B11" s="18">
        <v>475</v>
      </c>
      <c r="C11" s="18">
        <v>277</v>
      </c>
      <c r="D11" s="18">
        <v>227</v>
      </c>
      <c r="E11" s="18">
        <v>182</v>
      </c>
      <c r="F11" s="18">
        <v>22</v>
      </c>
      <c r="G11" s="18">
        <v>48</v>
      </c>
      <c r="H11" s="18">
        <v>1231</v>
      </c>
      <c r="I11" s="56"/>
    </row>
    <row r="12" spans="1:9" ht="15.5">
      <c r="A12" s="153">
        <v>44075</v>
      </c>
      <c r="B12" s="17">
        <v>566</v>
      </c>
      <c r="C12" s="17">
        <v>313</v>
      </c>
      <c r="D12" s="17">
        <v>240</v>
      </c>
      <c r="E12" s="17">
        <v>209</v>
      </c>
      <c r="F12" s="17">
        <v>27</v>
      </c>
      <c r="G12" s="17">
        <v>45</v>
      </c>
      <c r="H12" s="17">
        <v>1400</v>
      </c>
      <c r="I12" s="56"/>
    </row>
    <row r="13" spans="1:9" ht="15.5">
      <c r="A13" s="154">
        <v>44166</v>
      </c>
      <c r="B13" s="47">
        <v>385</v>
      </c>
      <c r="C13" s="47">
        <v>268</v>
      </c>
      <c r="D13" s="47">
        <v>205</v>
      </c>
      <c r="E13" s="47">
        <v>194</v>
      </c>
      <c r="F13" s="47">
        <v>18</v>
      </c>
      <c r="G13" s="47">
        <v>38</v>
      </c>
      <c r="H13" s="47">
        <v>1108</v>
      </c>
      <c r="I13" s="56"/>
    </row>
    <row r="14" spans="1:9" ht="15.5">
      <c r="A14" s="153">
        <v>44256</v>
      </c>
      <c r="B14" s="45" t="s">
        <v>282</v>
      </c>
      <c r="C14" s="45" t="s">
        <v>282</v>
      </c>
      <c r="D14" s="45">
        <v>0</v>
      </c>
      <c r="E14" s="45" t="s">
        <v>282</v>
      </c>
      <c r="F14" s="45">
        <v>0</v>
      </c>
      <c r="G14" s="45">
        <v>0</v>
      </c>
      <c r="H14" s="45">
        <v>9</v>
      </c>
      <c r="I14" s="56"/>
    </row>
    <row r="15" spans="1:9" ht="15.5">
      <c r="A15" s="154">
        <v>44348</v>
      </c>
      <c r="B15" s="47" t="s">
        <v>282</v>
      </c>
      <c r="C15" s="47" t="s">
        <v>282</v>
      </c>
      <c r="D15" s="47" t="s">
        <v>282</v>
      </c>
      <c r="E15" s="47">
        <v>0</v>
      </c>
      <c r="F15" s="47">
        <v>0</v>
      </c>
      <c r="G15" s="47">
        <v>0</v>
      </c>
      <c r="H15" s="47">
        <v>11</v>
      </c>
      <c r="I15" s="56"/>
    </row>
    <row r="16" spans="1:9" ht="15.5">
      <c r="A16" s="153">
        <v>44440</v>
      </c>
      <c r="B16" s="45" t="s">
        <v>282</v>
      </c>
      <c r="C16" s="45" t="s">
        <v>282</v>
      </c>
      <c r="D16" s="45" t="s">
        <v>282</v>
      </c>
      <c r="E16" s="45" t="s">
        <v>282</v>
      </c>
      <c r="F16" s="45">
        <v>0</v>
      </c>
      <c r="G16" s="45" t="s">
        <v>282</v>
      </c>
      <c r="H16" s="45">
        <v>17</v>
      </c>
      <c r="I16" s="56"/>
    </row>
    <row r="17" spans="1:9" ht="15.5">
      <c r="A17" s="154">
        <v>44531</v>
      </c>
      <c r="B17" s="47" t="s">
        <v>282</v>
      </c>
      <c r="C17" s="47" t="s">
        <v>282</v>
      </c>
      <c r="D17" s="47" t="s">
        <v>282</v>
      </c>
      <c r="E17" s="47" t="s">
        <v>282</v>
      </c>
      <c r="F17" s="47">
        <v>0</v>
      </c>
      <c r="G17" s="47" t="s">
        <v>162</v>
      </c>
      <c r="H17" s="47">
        <v>11</v>
      </c>
      <c r="I17" s="56"/>
    </row>
    <row r="18" spans="1:9" ht="15.5">
      <c r="A18" s="153">
        <v>44621</v>
      </c>
      <c r="B18" s="45" t="s">
        <v>282</v>
      </c>
      <c r="C18" s="45" t="s">
        <v>162</v>
      </c>
      <c r="D18" s="45" t="s">
        <v>282</v>
      </c>
      <c r="E18" s="45" t="s">
        <v>282</v>
      </c>
      <c r="F18" s="45">
        <v>0</v>
      </c>
      <c r="G18" s="45" t="s">
        <v>162</v>
      </c>
      <c r="H18" s="45">
        <v>11</v>
      </c>
      <c r="I18" s="56"/>
    </row>
    <row r="19" spans="1:9" s="57" customFormat="1" ht="15.5">
      <c r="A19" s="154">
        <v>44713</v>
      </c>
      <c r="B19" s="47" t="s">
        <v>282</v>
      </c>
      <c r="C19" s="47" t="s">
        <v>162</v>
      </c>
      <c r="D19" s="47" t="s">
        <v>282</v>
      </c>
      <c r="E19" s="47" t="s">
        <v>162</v>
      </c>
      <c r="F19" s="47" t="s">
        <v>282</v>
      </c>
      <c r="G19" s="47" t="s">
        <v>162</v>
      </c>
      <c r="H19" s="47">
        <v>3</v>
      </c>
      <c r="I19" s="101"/>
    </row>
    <row r="20" spans="1:9" ht="15.5">
      <c r="A20" s="153">
        <v>44805</v>
      </c>
      <c r="B20" s="45" t="s">
        <v>162</v>
      </c>
      <c r="C20" s="45" t="s">
        <v>282</v>
      </c>
      <c r="D20" s="45" t="s">
        <v>282</v>
      </c>
      <c r="E20" s="45" t="s">
        <v>282</v>
      </c>
      <c r="F20" s="45" t="s">
        <v>162</v>
      </c>
      <c r="G20" s="45" t="s">
        <v>162</v>
      </c>
      <c r="H20" s="45">
        <v>7</v>
      </c>
      <c r="I20" s="56"/>
    </row>
    <row r="21" spans="1:9" s="57" customFormat="1" ht="15.5">
      <c r="A21" s="154">
        <v>44896</v>
      </c>
      <c r="B21" s="47" t="s">
        <v>162</v>
      </c>
      <c r="C21" s="47" t="s">
        <v>282</v>
      </c>
      <c r="D21" s="47" t="s">
        <v>282</v>
      </c>
      <c r="E21" s="47" t="s">
        <v>282</v>
      </c>
      <c r="F21" s="47" t="s">
        <v>162</v>
      </c>
      <c r="G21" s="47" t="s">
        <v>162</v>
      </c>
      <c r="H21" s="47">
        <v>4</v>
      </c>
      <c r="I21" s="101"/>
    </row>
    <row r="22" spans="1:9" s="127" customFormat="1" ht="15.5">
      <c r="A22" s="153">
        <v>44986</v>
      </c>
      <c r="B22" s="45" t="s">
        <v>162</v>
      </c>
      <c r="C22" s="45" t="s">
        <v>282</v>
      </c>
      <c r="D22" s="45" t="s">
        <v>282</v>
      </c>
      <c r="E22" s="45" t="s">
        <v>282</v>
      </c>
      <c r="F22" s="45" t="s">
        <v>162</v>
      </c>
      <c r="G22" s="45" t="s">
        <v>162</v>
      </c>
      <c r="H22" s="45">
        <v>3</v>
      </c>
      <c r="I22" s="56"/>
    </row>
    <row r="23" spans="1:9" s="57" customFormat="1" ht="15.5">
      <c r="A23" s="154">
        <v>45080</v>
      </c>
      <c r="B23" s="47" t="s">
        <v>282</v>
      </c>
      <c r="C23" s="47" t="s">
        <v>282</v>
      </c>
      <c r="D23" s="47" t="s">
        <v>162</v>
      </c>
      <c r="E23" s="47" t="s">
        <v>162</v>
      </c>
      <c r="F23" s="47" t="s">
        <v>162</v>
      </c>
      <c r="G23" s="47" t="s">
        <v>162</v>
      </c>
      <c r="H23" s="47">
        <v>3</v>
      </c>
      <c r="I23" s="101"/>
    </row>
    <row r="24" spans="1:9" s="127" customFormat="1" ht="15.5">
      <c r="A24" s="153">
        <v>45174</v>
      </c>
      <c r="B24" s="45" t="s">
        <v>282</v>
      </c>
      <c r="C24" s="45" t="s">
        <v>282</v>
      </c>
      <c r="D24" s="45" t="s">
        <v>162</v>
      </c>
      <c r="E24" s="45" t="s">
        <v>282</v>
      </c>
      <c r="F24" s="45" t="s">
        <v>162</v>
      </c>
      <c r="G24" s="45" t="s">
        <v>162</v>
      </c>
      <c r="H24" s="45">
        <v>4</v>
      </c>
      <c r="I24" s="56"/>
    </row>
    <row r="25" spans="1:9" s="57" customFormat="1" ht="15.5">
      <c r="A25" s="154">
        <v>45268</v>
      </c>
      <c r="B25" s="47" t="s">
        <v>282</v>
      </c>
      <c r="C25" s="47" t="s">
        <v>282</v>
      </c>
      <c r="D25" s="47" t="s">
        <v>282</v>
      </c>
      <c r="E25" s="47" t="s">
        <v>162</v>
      </c>
      <c r="F25" s="47" t="s">
        <v>162</v>
      </c>
      <c r="G25" s="47" t="s">
        <v>282</v>
      </c>
      <c r="H25" s="47">
        <v>8</v>
      </c>
      <c r="I25" s="101"/>
    </row>
    <row r="26" spans="1:9" s="127" customFormat="1">
      <c r="A26" s="54" t="s">
        <v>125</v>
      </c>
    </row>
    <row r="27" spans="1:9">
      <c r="A27" s="54" t="s">
        <v>289</v>
      </c>
    </row>
    <row r="28" spans="1:9" s="127" customFormat="1"/>
    <row r="29" spans="1:9" ht="18">
      <c r="A29" s="19"/>
      <c r="B29" s="19" t="s">
        <v>94</v>
      </c>
      <c r="C29" s="20"/>
      <c r="D29" s="20"/>
      <c r="E29" s="20"/>
      <c r="F29" s="20"/>
      <c r="G29" s="20"/>
      <c r="H29" s="160"/>
      <c r="I29" s="55"/>
    </row>
    <row r="30" spans="1:9" ht="15.5">
      <c r="A30" s="98" t="s">
        <v>61</v>
      </c>
      <c r="B30" s="74" t="s">
        <v>58</v>
      </c>
      <c r="C30" s="74" t="s">
        <v>57</v>
      </c>
      <c r="D30" s="74" t="s">
        <v>59</v>
      </c>
      <c r="E30" s="74" t="s">
        <v>56</v>
      </c>
      <c r="F30" s="74" t="s">
        <v>55</v>
      </c>
      <c r="G30" s="74" t="s">
        <v>128</v>
      </c>
      <c r="H30" s="74" t="s">
        <v>85</v>
      </c>
    </row>
    <row r="31" spans="1:9" ht="15.5">
      <c r="A31" s="152">
        <v>43252</v>
      </c>
      <c r="B31" s="42" t="s">
        <v>162</v>
      </c>
      <c r="C31" s="42" t="s">
        <v>162</v>
      </c>
      <c r="D31" s="42" t="s">
        <v>162</v>
      </c>
      <c r="E31" s="42" t="s">
        <v>162</v>
      </c>
      <c r="F31" s="42" t="s">
        <v>162</v>
      </c>
      <c r="G31" s="49" t="s">
        <v>162</v>
      </c>
      <c r="H31" s="16">
        <v>44</v>
      </c>
    </row>
    <row r="32" spans="1:9" ht="15.5">
      <c r="A32" s="153">
        <v>43344</v>
      </c>
      <c r="B32" s="50" t="s">
        <v>162</v>
      </c>
      <c r="C32" s="50" t="s">
        <v>162</v>
      </c>
      <c r="D32" s="50" t="s">
        <v>162</v>
      </c>
      <c r="E32" s="50" t="s">
        <v>162</v>
      </c>
      <c r="F32" s="50" t="s">
        <v>162</v>
      </c>
      <c r="G32" s="51" t="s">
        <v>162</v>
      </c>
      <c r="H32" s="17">
        <v>44</v>
      </c>
    </row>
    <row r="33" spans="1:9" ht="15.5">
      <c r="A33" s="154">
        <v>43435</v>
      </c>
      <c r="B33" s="52" t="s">
        <v>162</v>
      </c>
      <c r="C33" s="52" t="s">
        <v>162</v>
      </c>
      <c r="D33" s="52" t="s">
        <v>162</v>
      </c>
      <c r="E33" s="52" t="s">
        <v>162</v>
      </c>
      <c r="F33" s="52" t="s">
        <v>162</v>
      </c>
      <c r="G33" s="53" t="s">
        <v>162</v>
      </c>
      <c r="H33" s="18">
        <v>40</v>
      </c>
    </row>
    <row r="34" spans="1:9" ht="15.5">
      <c r="A34" s="153">
        <v>43525</v>
      </c>
      <c r="B34" s="50" t="s">
        <v>162</v>
      </c>
      <c r="C34" s="50" t="s">
        <v>162</v>
      </c>
      <c r="D34" s="50" t="s">
        <v>162</v>
      </c>
      <c r="E34" s="50" t="s">
        <v>162</v>
      </c>
      <c r="F34" s="50" t="s">
        <v>162</v>
      </c>
      <c r="G34" s="51" t="s">
        <v>162</v>
      </c>
      <c r="H34" s="17">
        <v>32</v>
      </c>
    </row>
    <row r="35" spans="1:9" ht="15.5">
      <c r="A35" s="154">
        <v>43617</v>
      </c>
      <c r="B35" s="52" t="s">
        <v>282</v>
      </c>
      <c r="C35" s="52" t="s">
        <v>282</v>
      </c>
      <c r="D35" s="52" t="s">
        <v>282</v>
      </c>
      <c r="E35" s="52" t="s">
        <v>282</v>
      </c>
      <c r="F35" s="52">
        <v>0</v>
      </c>
      <c r="G35" s="53" t="s">
        <v>282</v>
      </c>
      <c r="H35" s="18">
        <v>16</v>
      </c>
      <c r="I35" s="56"/>
    </row>
    <row r="36" spans="1:9" ht="15.5">
      <c r="A36" s="153">
        <v>43709</v>
      </c>
      <c r="B36" s="50">
        <v>18</v>
      </c>
      <c r="C36" s="50">
        <v>26</v>
      </c>
      <c r="D36" s="50">
        <v>11</v>
      </c>
      <c r="E36" s="50" t="s">
        <v>282</v>
      </c>
      <c r="F36" s="50" t="s">
        <v>282</v>
      </c>
      <c r="G36" s="51" t="s">
        <v>282</v>
      </c>
      <c r="H36" s="17">
        <v>62</v>
      </c>
      <c r="I36" s="56"/>
    </row>
    <row r="37" spans="1:9" ht="15.5">
      <c r="A37" s="154">
        <v>43800</v>
      </c>
      <c r="B37" s="52" t="s">
        <v>282</v>
      </c>
      <c r="C37" s="52" t="s">
        <v>282</v>
      </c>
      <c r="D37" s="52" t="s">
        <v>282</v>
      </c>
      <c r="E37" s="52" t="s">
        <v>282</v>
      </c>
      <c r="F37" s="52">
        <v>0</v>
      </c>
      <c r="G37" s="53" t="s">
        <v>282</v>
      </c>
      <c r="H37" s="18">
        <v>22</v>
      </c>
      <c r="I37" s="56"/>
    </row>
    <row r="38" spans="1:9" ht="15.5">
      <c r="A38" s="153">
        <v>43891</v>
      </c>
      <c r="B38" s="50">
        <v>12</v>
      </c>
      <c r="C38" s="50">
        <v>10</v>
      </c>
      <c r="D38" s="50" t="s">
        <v>282</v>
      </c>
      <c r="E38" s="50" t="s">
        <v>282</v>
      </c>
      <c r="F38" s="50" t="s">
        <v>282</v>
      </c>
      <c r="G38" s="51" t="s">
        <v>282</v>
      </c>
      <c r="H38" s="17">
        <v>35</v>
      </c>
      <c r="I38" s="56"/>
    </row>
    <row r="39" spans="1:9" ht="15.5">
      <c r="A39" s="154">
        <v>43983</v>
      </c>
      <c r="B39" s="52">
        <v>16</v>
      </c>
      <c r="C39" s="52" t="s">
        <v>282</v>
      </c>
      <c r="D39" s="52" t="s">
        <v>282</v>
      </c>
      <c r="E39" s="52" t="s">
        <v>282</v>
      </c>
      <c r="F39" s="52">
        <v>0</v>
      </c>
      <c r="G39" s="53" t="s">
        <v>282</v>
      </c>
      <c r="H39" s="18">
        <v>34</v>
      </c>
      <c r="I39" s="56"/>
    </row>
    <row r="40" spans="1:9" ht="15.5">
      <c r="A40" s="153">
        <v>44075</v>
      </c>
      <c r="B40" s="50">
        <v>18</v>
      </c>
      <c r="C40" s="50">
        <v>14</v>
      </c>
      <c r="D40" s="50" t="s">
        <v>282</v>
      </c>
      <c r="E40" s="50" t="s">
        <v>282</v>
      </c>
      <c r="F40" s="50">
        <v>0</v>
      </c>
      <c r="G40" s="51" t="s">
        <v>162</v>
      </c>
      <c r="H40" s="17">
        <v>44</v>
      </c>
      <c r="I40" s="56"/>
    </row>
    <row r="41" spans="1:9" ht="15.5">
      <c r="A41" s="154">
        <v>44166</v>
      </c>
      <c r="B41" s="52">
        <v>15</v>
      </c>
      <c r="C41" s="52" t="s">
        <v>282</v>
      </c>
      <c r="D41" s="52">
        <v>10</v>
      </c>
      <c r="E41" s="52" t="s">
        <v>282</v>
      </c>
      <c r="F41" s="52" t="s">
        <v>282</v>
      </c>
      <c r="G41" s="53" t="s">
        <v>282</v>
      </c>
      <c r="H41" s="18">
        <v>38</v>
      </c>
      <c r="I41" s="56"/>
    </row>
    <row r="42" spans="1:9" ht="15.5">
      <c r="A42" s="153">
        <v>44256</v>
      </c>
      <c r="B42" s="50">
        <v>11</v>
      </c>
      <c r="C42" s="50" t="s">
        <v>282</v>
      </c>
      <c r="D42" s="50" t="s">
        <v>282</v>
      </c>
      <c r="E42" s="50" t="s">
        <v>282</v>
      </c>
      <c r="F42" s="50" t="s">
        <v>282</v>
      </c>
      <c r="G42" s="51" t="s">
        <v>282</v>
      </c>
      <c r="H42" s="17">
        <v>29</v>
      </c>
      <c r="I42" s="56"/>
    </row>
    <row r="43" spans="1:9" ht="15.5">
      <c r="A43" s="155">
        <v>44348</v>
      </c>
      <c r="B43" s="47" t="s">
        <v>282</v>
      </c>
      <c r="C43" s="47">
        <v>10</v>
      </c>
      <c r="D43" s="47" t="s">
        <v>282</v>
      </c>
      <c r="E43" s="47" t="s">
        <v>282</v>
      </c>
      <c r="F43" s="47">
        <v>0</v>
      </c>
      <c r="G43" s="47" t="s">
        <v>282</v>
      </c>
      <c r="H43" s="47">
        <v>24</v>
      </c>
      <c r="I43" s="56"/>
    </row>
    <row r="44" spans="1:9" ht="15.5">
      <c r="A44" s="153">
        <v>44440</v>
      </c>
      <c r="B44" s="45">
        <v>17</v>
      </c>
      <c r="C44" s="45">
        <v>10</v>
      </c>
      <c r="D44" s="45" t="s">
        <v>282</v>
      </c>
      <c r="E44" s="45" t="s">
        <v>282</v>
      </c>
      <c r="F44" s="45" t="s">
        <v>162</v>
      </c>
      <c r="G44" s="45" t="s">
        <v>282</v>
      </c>
      <c r="H44" s="45">
        <v>37</v>
      </c>
      <c r="I44" s="56"/>
    </row>
    <row r="45" spans="1:9" ht="15.5">
      <c r="A45" s="154">
        <v>44531</v>
      </c>
      <c r="B45" s="47">
        <v>21</v>
      </c>
      <c r="C45" s="47">
        <v>11</v>
      </c>
      <c r="D45" s="47" t="s">
        <v>282</v>
      </c>
      <c r="E45" s="47" t="s">
        <v>282</v>
      </c>
      <c r="F45" s="47" t="s">
        <v>162</v>
      </c>
      <c r="G45" s="47" t="s">
        <v>282</v>
      </c>
      <c r="H45" s="47">
        <v>41</v>
      </c>
      <c r="I45" s="56"/>
    </row>
    <row r="46" spans="1:9" ht="15.5">
      <c r="A46" s="153">
        <v>44621</v>
      </c>
      <c r="B46" s="45">
        <v>11</v>
      </c>
      <c r="C46" s="45" t="s">
        <v>282</v>
      </c>
      <c r="D46" s="45" t="s">
        <v>282</v>
      </c>
      <c r="E46" s="45" t="s">
        <v>282</v>
      </c>
      <c r="F46" s="45" t="s">
        <v>282</v>
      </c>
      <c r="G46" s="45">
        <v>0</v>
      </c>
      <c r="H46" s="45">
        <v>29</v>
      </c>
      <c r="I46" s="56"/>
    </row>
    <row r="47" spans="1:9" s="57" customFormat="1" ht="15.5">
      <c r="A47" s="155">
        <v>44713</v>
      </c>
      <c r="B47" s="47" t="s">
        <v>282</v>
      </c>
      <c r="C47" s="47" t="s">
        <v>282</v>
      </c>
      <c r="D47" s="47" t="s">
        <v>282</v>
      </c>
      <c r="E47" s="47" t="s">
        <v>282</v>
      </c>
      <c r="F47" s="47" t="s">
        <v>162</v>
      </c>
      <c r="G47" s="47" t="s">
        <v>162</v>
      </c>
      <c r="H47" s="47">
        <v>20</v>
      </c>
      <c r="I47" s="101"/>
    </row>
    <row r="48" spans="1:9" ht="15.5">
      <c r="A48" s="153">
        <v>44805</v>
      </c>
      <c r="B48" s="45">
        <v>14</v>
      </c>
      <c r="C48" s="45" t="s">
        <v>282</v>
      </c>
      <c r="D48" s="45" t="s">
        <v>282</v>
      </c>
      <c r="E48" s="45" t="s">
        <v>162</v>
      </c>
      <c r="F48" s="45" t="s">
        <v>162</v>
      </c>
      <c r="G48" s="45" t="s">
        <v>282</v>
      </c>
      <c r="H48" s="45">
        <v>22</v>
      </c>
      <c r="I48" s="56"/>
    </row>
    <row r="49" spans="1:9" s="57" customFormat="1" ht="15.5">
      <c r="A49" s="154">
        <v>44896</v>
      </c>
      <c r="B49" s="47" t="s">
        <v>282</v>
      </c>
      <c r="C49" s="47" t="s">
        <v>282</v>
      </c>
      <c r="D49" s="47" t="s">
        <v>162</v>
      </c>
      <c r="E49" s="47" t="s">
        <v>162</v>
      </c>
      <c r="F49" s="47" t="s">
        <v>162</v>
      </c>
      <c r="G49" s="47" t="s">
        <v>162</v>
      </c>
      <c r="H49" s="47">
        <v>17</v>
      </c>
      <c r="I49" s="101"/>
    </row>
    <row r="50" spans="1:9" s="127" customFormat="1" ht="15.5">
      <c r="A50" s="153">
        <v>44986</v>
      </c>
      <c r="B50" s="45" t="s">
        <v>282</v>
      </c>
      <c r="C50" s="45">
        <v>10</v>
      </c>
      <c r="D50" s="45" t="s">
        <v>282</v>
      </c>
      <c r="E50" s="45" t="s">
        <v>162</v>
      </c>
      <c r="F50" s="45" t="s">
        <v>282</v>
      </c>
      <c r="G50" s="45" t="s">
        <v>162</v>
      </c>
      <c r="H50" s="45">
        <v>23</v>
      </c>
      <c r="I50" s="56"/>
    </row>
    <row r="51" spans="1:9" s="127" customFormat="1" ht="15.5">
      <c r="A51" s="153">
        <v>45080</v>
      </c>
      <c r="B51" s="47" t="s">
        <v>282</v>
      </c>
      <c r="C51" s="47" t="s">
        <v>282</v>
      </c>
      <c r="D51" s="47" t="s">
        <v>282</v>
      </c>
      <c r="E51" s="47" t="s">
        <v>282</v>
      </c>
      <c r="F51" s="47" t="s">
        <v>162</v>
      </c>
      <c r="G51" s="47" t="s">
        <v>282</v>
      </c>
      <c r="H51" s="47">
        <v>16</v>
      </c>
      <c r="I51" s="56"/>
    </row>
    <row r="52" spans="1:9" s="127" customFormat="1" ht="15.5">
      <c r="A52" s="92">
        <v>45174</v>
      </c>
      <c r="B52" s="45">
        <v>10</v>
      </c>
      <c r="C52" s="45" t="s">
        <v>282</v>
      </c>
      <c r="D52" s="45" t="s">
        <v>162</v>
      </c>
      <c r="E52" s="45" t="s">
        <v>282</v>
      </c>
      <c r="F52" s="45" t="s">
        <v>162</v>
      </c>
      <c r="G52" s="45" t="s">
        <v>282</v>
      </c>
      <c r="H52" s="45">
        <v>20</v>
      </c>
      <c r="I52" s="56"/>
    </row>
    <row r="53" spans="1:9" s="127" customFormat="1" ht="15.5">
      <c r="A53" s="92">
        <v>45268</v>
      </c>
      <c r="B53" s="47" t="s">
        <v>282</v>
      </c>
      <c r="C53" s="47" t="s">
        <v>282</v>
      </c>
      <c r="D53" s="47" t="s">
        <v>282</v>
      </c>
      <c r="E53" s="47" t="s">
        <v>282</v>
      </c>
      <c r="F53" s="47" t="s">
        <v>162</v>
      </c>
      <c r="G53" s="47" t="s">
        <v>162</v>
      </c>
      <c r="H53" s="47">
        <v>16</v>
      </c>
      <c r="I53" s="56"/>
    </row>
    <row r="54" spans="1:9">
      <c r="A54" s="54" t="s">
        <v>125</v>
      </c>
    </row>
    <row r="55" spans="1:9">
      <c r="A55" s="177" t="s">
        <v>289</v>
      </c>
    </row>
  </sheetData>
  <pageMargins left="0.7" right="0.7" top="0.75" bottom="0.75" header="0.3" footer="0.3"/>
  <pageSetup paperSize="9" scale="86"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43"/>
  <sheetViews>
    <sheetView zoomScale="85" zoomScaleNormal="85" workbookViewId="0">
      <pane xSplit="1" topLeftCell="F1" activePane="topRight" state="frozen"/>
      <selection activeCell="Q43" sqref="Q43"/>
      <selection pane="topRight" activeCell="V21" sqref="V21"/>
    </sheetView>
  </sheetViews>
  <sheetFormatPr defaultRowHeight="14.5"/>
  <cols>
    <col min="1" max="1" width="9.81640625" customWidth="1"/>
    <col min="2" max="3" width="15" customWidth="1"/>
    <col min="4" max="4" width="15.1796875" customWidth="1"/>
    <col min="5" max="5" width="15" customWidth="1"/>
    <col min="6" max="6" width="22" customWidth="1"/>
    <col min="7" max="7" width="15" customWidth="1"/>
    <col min="8" max="8" width="15.453125" customWidth="1"/>
    <col min="9" max="10" width="15" customWidth="1"/>
    <col min="11" max="11" width="16.1796875" customWidth="1"/>
    <col min="12" max="12" width="15" customWidth="1"/>
    <col min="13" max="13" width="23" customWidth="1"/>
    <col min="14" max="14" width="15" customWidth="1"/>
    <col min="15" max="15" width="16.453125" customWidth="1"/>
    <col min="16" max="17" width="15" customWidth="1"/>
    <col min="18" max="18" width="17.1796875" customWidth="1"/>
    <col min="19" max="19" width="15" customWidth="1"/>
    <col min="20" max="20" width="24" customWidth="1"/>
    <col min="21" max="21" width="15" customWidth="1"/>
    <col min="22" max="22" width="17.453125" customWidth="1"/>
    <col min="23" max="24" width="15" customWidth="1"/>
    <col min="25" max="25" width="17.1796875" customWidth="1"/>
    <col min="26" max="26" width="15" customWidth="1"/>
    <col min="27" max="27" width="24" customWidth="1"/>
    <col min="28" max="28" width="15" customWidth="1"/>
    <col min="29" max="29" width="17.453125" customWidth="1"/>
    <col min="30" max="31" width="15" customWidth="1"/>
    <col min="32" max="32" width="17.1796875" customWidth="1"/>
    <col min="33" max="33" width="15" customWidth="1"/>
    <col min="34" max="34" width="24" customWidth="1"/>
    <col min="35" max="35" width="15" customWidth="1"/>
    <col min="36" max="36" width="17.453125" customWidth="1"/>
    <col min="37" max="38" width="15" customWidth="1"/>
    <col min="39" max="39" width="17.1796875" customWidth="1"/>
    <col min="40" max="40" width="15" customWidth="1"/>
    <col min="41" max="41" width="24" customWidth="1"/>
    <col min="42" max="42" width="15" customWidth="1"/>
    <col min="43" max="43" width="17.453125" customWidth="1"/>
    <col min="44" max="53" width="14.81640625" customWidth="1"/>
    <col min="54" max="55" width="9.7265625" bestFit="1" customWidth="1"/>
    <col min="56" max="56" width="10.26953125" bestFit="1" customWidth="1"/>
  </cols>
  <sheetData>
    <row r="1" spans="1:56" ht="18">
      <c r="A1" s="15"/>
      <c r="B1" s="22" t="s">
        <v>101</v>
      </c>
      <c r="C1" s="26"/>
      <c r="D1" s="25"/>
      <c r="E1" s="25"/>
      <c r="F1" s="25"/>
      <c r="G1" s="25"/>
      <c r="H1" s="25"/>
      <c r="I1" s="22" t="s">
        <v>102</v>
      </c>
      <c r="J1" s="32"/>
      <c r="K1" s="32"/>
      <c r="L1" s="25"/>
      <c r="M1" s="25"/>
      <c r="N1" s="25"/>
      <c r="O1" s="25"/>
      <c r="P1" s="22" t="s">
        <v>103</v>
      </c>
      <c r="Q1" s="26"/>
      <c r="R1" s="25"/>
      <c r="S1" s="25"/>
      <c r="T1" s="32"/>
      <c r="U1" s="32"/>
      <c r="V1" s="25"/>
      <c r="W1" s="22" t="s">
        <v>104</v>
      </c>
      <c r="X1" s="26"/>
      <c r="Y1" s="25"/>
      <c r="Z1" s="25"/>
      <c r="AA1" s="25"/>
      <c r="AB1" s="25"/>
      <c r="AC1" s="25"/>
      <c r="AD1" s="22" t="s">
        <v>105</v>
      </c>
      <c r="AE1" s="32"/>
      <c r="AF1" s="32"/>
      <c r="AG1" s="25"/>
      <c r="AH1" s="25"/>
      <c r="AI1" s="25"/>
      <c r="AJ1" s="25"/>
      <c r="AK1" s="22" t="s">
        <v>106</v>
      </c>
      <c r="AL1" s="26"/>
      <c r="AM1" s="25"/>
      <c r="AN1" s="25"/>
      <c r="AO1" s="32"/>
      <c r="AP1" s="32"/>
      <c r="AQ1" s="33"/>
    </row>
    <row r="2" spans="1:56" ht="15.5">
      <c r="A2" s="202" t="s">
        <v>61</v>
      </c>
      <c r="B2" s="203" t="s">
        <v>10</v>
      </c>
      <c r="C2" s="203" t="s">
        <v>11</v>
      </c>
      <c r="D2" s="203" t="s">
        <v>60</v>
      </c>
      <c r="E2" s="203" t="s">
        <v>12</v>
      </c>
      <c r="F2" s="203" t="s">
        <v>169</v>
      </c>
      <c r="G2" s="203" t="s">
        <v>99</v>
      </c>
      <c r="H2" s="203" t="s">
        <v>100</v>
      </c>
      <c r="I2" s="203" t="s">
        <v>180</v>
      </c>
      <c r="J2" s="203" t="s">
        <v>181</v>
      </c>
      <c r="K2" s="203" t="s">
        <v>182</v>
      </c>
      <c r="L2" s="203" t="s">
        <v>183</v>
      </c>
      <c r="M2" s="203" t="s">
        <v>184</v>
      </c>
      <c r="N2" s="203" t="s">
        <v>185</v>
      </c>
      <c r="O2" s="203" t="s">
        <v>215</v>
      </c>
      <c r="P2" s="203" t="s">
        <v>187</v>
      </c>
      <c r="Q2" s="203" t="s">
        <v>188</v>
      </c>
      <c r="R2" s="203" t="s">
        <v>189</v>
      </c>
      <c r="S2" s="203" t="s">
        <v>190</v>
      </c>
      <c r="T2" s="203" t="s">
        <v>191</v>
      </c>
      <c r="U2" s="203" t="s">
        <v>192</v>
      </c>
      <c r="V2" s="203" t="s">
        <v>216</v>
      </c>
      <c r="W2" s="203" t="s">
        <v>194</v>
      </c>
      <c r="X2" s="203" t="s">
        <v>195</v>
      </c>
      <c r="Y2" s="203" t="s">
        <v>196</v>
      </c>
      <c r="Z2" s="203" t="s">
        <v>197</v>
      </c>
      <c r="AA2" s="203" t="s">
        <v>198</v>
      </c>
      <c r="AB2" s="203" t="s">
        <v>199</v>
      </c>
      <c r="AC2" s="203" t="s">
        <v>217</v>
      </c>
      <c r="AD2" s="203" t="s">
        <v>201</v>
      </c>
      <c r="AE2" s="203" t="s">
        <v>202</v>
      </c>
      <c r="AF2" s="203" t="s">
        <v>203</v>
      </c>
      <c r="AG2" s="203" t="s">
        <v>204</v>
      </c>
      <c r="AH2" s="203" t="s">
        <v>205</v>
      </c>
      <c r="AI2" s="203" t="s">
        <v>206</v>
      </c>
      <c r="AJ2" s="203" t="s">
        <v>218</v>
      </c>
      <c r="AK2" s="203" t="s">
        <v>208</v>
      </c>
      <c r="AL2" s="203" t="s">
        <v>209</v>
      </c>
      <c r="AM2" s="203" t="s">
        <v>210</v>
      </c>
      <c r="AN2" s="203" t="s">
        <v>211</v>
      </c>
      <c r="AO2" s="203" t="s">
        <v>212</v>
      </c>
      <c r="AP2" s="203" t="s">
        <v>213</v>
      </c>
      <c r="AQ2" s="203" t="s">
        <v>219</v>
      </c>
      <c r="AT2" s="229"/>
    </row>
    <row r="3" spans="1:56" ht="15.5">
      <c r="A3" s="152">
        <v>43617</v>
      </c>
      <c r="B3" s="16">
        <v>707335</v>
      </c>
      <c r="C3" s="16">
        <v>348436</v>
      </c>
      <c r="D3" s="16">
        <v>42193</v>
      </c>
      <c r="E3" s="16">
        <v>475070</v>
      </c>
      <c r="F3" s="16">
        <v>775</v>
      </c>
      <c r="G3" s="16">
        <v>11</v>
      </c>
      <c r="H3" s="16">
        <v>1573820</v>
      </c>
      <c r="I3" s="192">
        <v>266811</v>
      </c>
      <c r="J3" s="16">
        <v>134586</v>
      </c>
      <c r="K3" s="16">
        <v>15420</v>
      </c>
      <c r="L3" s="16">
        <v>185617</v>
      </c>
      <c r="M3" s="16" t="s">
        <v>285</v>
      </c>
      <c r="N3" s="43" t="s">
        <v>282</v>
      </c>
      <c r="O3" s="16">
        <v>602496</v>
      </c>
      <c r="P3" s="192">
        <v>150484</v>
      </c>
      <c r="Q3" s="16">
        <v>89864</v>
      </c>
      <c r="R3" s="16">
        <v>14243</v>
      </c>
      <c r="S3" s="16">
        <v>33061</v>
      </c>
      <c r="T3" s="43" t="s">
        <v>282</v>
      </c>
      <c r="U3" s="16" t="s">
        <v>285</v>
      </c>
      <c r="V3" s="16">
        <v>287746</v>
      </c>
      <c r="W3" s="192">
        <v>269654</v>
      </c>
      <c r="X3" s="16">
        <v>78968</v>
      </c>
      <c r="Y3" s="16">
        <v>9924</v>
      </c>
      <c r="Z3" s="16">
        <v>41727</v>
      </c>
      <c r="AA3" s="43" t="s">
        <v>282</v>
      </c>
      <c r="AB3" s="43" t="s">
        <v>282</v>
      </c>
      <c r="AC3" s="16">
        <v>400277</v>
      </c>
      <c r="AD3" s="192">
        <v>1254596</v>
      </c>
      <c r="AE3" s="16">
        <v>762195</v>
      </c>
      <c r="AF3" s="16">
        <v>83235</v>
      </c>
      <c r="AG3" s="16">
        <v>524951</v>
      </c>
      <c r="AH3" s="16">
        <v>98</v>
      </c>
      <c r="AI3" s="16">
        <v>0</v>
      </c>
      <c r="AJ3" s="16">
        <v>2625075</v>
      </c>
      <c r="AK3" s="192">
        <v>2648880</v>
      </c>
      <c r="AL3" s="16">
        <v>1414049</v>
      </c>
      <c r="AM3" s="16">
        <v>165015</v>
      </c>
      <c r="AN3" s="16">
        <v>1260426</v>
      </c>
      <c r="AO3" s="16">
        <v>941</v>
      </c>
      <c r="AP3" s="16">
        <v>103</v>
      </c>
      <c r="AQ3" s="16">
        <v>5489414</v>
      </c>
      <c r="AT3" s="229"/>
      <c r="AU3" s="56"/>
      <c r="AV3" s="56"/>
      <c r="AW3" s="56"/>
      <c r="AX3" s="56"/>
      <c r="AY3" s="56"/>
    </row>
    <row r="4" spans="1:56" ht="15.5">
      <c r="A4" s="153">
        <v>43709</v>
      </c>
      <c r="B4" s="17">
        <v>1007008</v>
      </c>
      <c r="C4" s="17">
        <v>482659</v>
      </c>
      <c r="D4" s="17">
        <v>54212</v>
      </c>
      <c r="E4" s="17">
        <v>690012</v>
      </c>
      <c r="F4" s="17">
        <v>765</v>
      </c>
      <c r="G4" s="17">
        <v>40</v>
      </c>
      <c r="H4" s="17">
        <v>2234696</v>
      </c>
      <c r="I4" s="193">
        <v>558905</v>
      </c>
      <c r="J4" s="17">
        <v>387701</v>
      </c>
      <c r="K4" s="17">
        <v>44593</v>
      </c>
      <c r="L4" s="17">
        <v>325683</v>
      </c>
      <c r="M4" s="17">
        <v>75</v>
      </c>
      <c r="N4" s="17">
        <v>20</v>
      </c>
      <c r="O4" s="17">
        <v>1316977</v>
      </c>
      <c r="P4" s="193">
        <v>222516</v>
      </c>
      <c r="Q4" s="17">
        <v>112565</v>
      </c>
      <c r="R4" s="17">
        <v>18231</v>
      </c>
      <c r="S4" s="17">
        <v>42621</v>
      </c>
      <c r="T4" s="45" t="s">
        <v>282</v>
      </c>
      <c r="U4" s="17" t="s">
        <v>285</v>
      </c>
      <c r="V4" s="17">
        <v>395946</v>
      </c>
      <c r="W4" s="193">
        <v>333993</v>
      </c>
      <c r="X4" s="17">
        <v>79281</v>
      </c>
      <c r="Y4" s="17">
        <v>9950</v>
      </c>
      <c r="Z4" s="17">
        <v>45316</v>
      </c>
      <c r="AA4" s="45" t="s">
        <v>282</v>
      </c>
      <c r="AB4" s="45" t="s">
        <v>282</v>
      </c>
      <c r="AC4" s="17">
        <v>468549</v>
      </c>
      <c r="AD4" s="193">
        <v>529012</v>
      </c>
      <c r="AE4" s="17">
        <v>353730</v>
      </c>
      <c r="AF4" s="17">
        <v>39700</v>
      </c>
      <c r="AG4" s="17">
        <v>156309</v>
      </c>
      <c r="AH4" s="17">
        <v>104</v>
      </c>
      <c r="AI4" s="17">
        <v>16</v>
      </c>
      <c r="AJ4" s="17">
        <v>1078871</v>
      </c>
      <c r="AK4" s="193">
        <v>2651434</v>
      </c>
      <c r="AL4" s="17">
        <v>1415936</v>
      </c>
      <c r="AM4" s="17">
        <v>166686</v>
      </c>
      <c r="AN4" s="17">
        <v>1259941</v>
      </c>
      <c r="AO4" s="17">
        <v>949</v>
      </c>
      <c r="AP4" s="17">
        <v>93</v>
      </c>
      <c r="AQ4" s="17">
        <v>5495039</v>
      </c>
      <c r="AT4" s="229"/>
      <c r="AU4" s="56"/>
      <c r="AV4" s="56"/>
      <c r="AW4" s="56"/>
      <c r="AX4" s="56"/>
      <c r="AY4" s="56"/>
      <c r="AZ4" s="56"/>
      <c r="BA4" s="56"/>
      <c r="BB4" s="56"/>
      <c r="BC4" s="56"/>
      <c r="BD4" s="56"/>
    </row>
    <row r="5" spans="1:56" ht="15.5">
      <c r="A5" s="154">
        <v>43800</v>
      </c>
      <c r="B5" s="18">
        <v>1005574</v>
      </c>
      <c r="C5" s="18">
        <v>490614</v>
      </c>
      <c r="D5" s="18">
        <v>54801</v>
      </c>
      <c r="E5" s="18">
        <v>687040</v>
      </c>
      <c r="F5" s="18">
        <v>764</v>
      </c>
      <c r="G5" s="18">
        <v>37</v>
      </c>
      <c r="H5" s="18">
        <v>2238830</v>
      </c>
      <c r="I5" s="194">
        <v>605128</v>
      </c>
      <c r="J5" s="18">
        <v>425771</v>
      </c>
      <c r="K5" s="18">
        <v>48875</v>
      </c>
      <c r="L5" s="18">
        <v>348783</v>
      </c>
      <c r="M5" s="18">
        <v>92</v>
      </c>
      <c r="N5" s="18">
        <v>43</v>
      </c>
      <c r="O5" s="18">
        <v>1428692</v>
      </c>
      <c r="P5" s="194">
        <v>331018</v>
      </c>
      <c r="Q5" s="18">
        <v>181780</v>
      </c>
      <c r="R5" s="18">
        <v>31086</v>
      </c>
      <c r="S5" s="18">
        <v>65257</v>
      </c>
      <c r="T5" s="243" t="s">
        <v>282</v>
      </c>
      <c r="U5" s="18" t="s">
        <v>285</v>
      </c>
      <c r="V5" s="18">
        <v>609216</v>
      </c>
      <c r="W5" s="194">
        <v>431616</v>
      </c>
      <c r="X5" s="18">
        <v>105752</v>
      </c>
      <c r="Y5" s="18">
        <v>13148</v>
      </c>
      <c r="Z5" s="18">
        <v>56144</v>
      </c>
      <c r="AA5" s="243" t="s">
        <v>282</v>
      </c>
      <c r="AB5" s="18" t="s">
        <v>285</v>
      </c>
      <c r="AC5" s="18">
        <v>606673</v>
      </c>
      <c r="AD5" s="194">
        <v>275808</v>
      </c>
      <c r="AE5" s="18">
        <v>209401</v>
      </c>
      <c r="AF5" s="18">
        <v>19494</v>
      </c>
      <c r="AG5" s="18">
        <v>103268</v>
      </c>
      <c r="AH5" s="18" t="s">
        <v>285</v>
      </c>
      <c r="AI5" s="243" t="s">
        <v>282</v>
      </c>
      <c r="AJ5" s="18">
        <v>608072</v>
      </c>
      <c r="AK5" s="194">
        <v>2649144</v>
      </c>
      <c r="AL5" s="18">
        <v>1413318</v>
      </c>
      <c r="AM5" s="18">
        <v>167404</v>
      </c>
      <c r="AN5" s="18">
        <v>1260492</v>
      </c>
      <c r="AO5" s="18">
        <v>965</v>
      </c>
      <c r="AP5" s="18">
        <v>160</v>
      </c>
      <c r="AQ5" s="18">
        <v>5491483</v>
      </c>
      <c r="AT5" s="229"/>
      <c r="AU5" s="56"/>
      <c r="AV5" s="56"/>
      <c r="AW5" s="56"/>
      <c r="AX5" s="56"/>
      <c r="AY5" s="56"/>
      <c r="AZ5" s="56"/>
      <c r="BA5" s="56"/>
      <c r="BB5" s="56"/>
      <c r="BC5" s="56"/>
      <c r="BD5" s="56"/>
    </row>
    <row r="6" spans="1:56" ht="15.5">
      <c r="A6" s="153">
        <v>43891</v>
      </c>
      <c r="B6" s="17">
        <v>1000510</v>
      </c>
      <c r="C6" s="17">
        <v>482808</v>
      </c>
      <c r="D6" s="17">
        <v>53827</v>
      </c>
      <c r="E6" s="17">
        <v>682577</v>
      </c>
      <c r="F6" s="17">
        <v>740</v>
      </c>
      <c r="G6" s="17">
        <v>80</v>
      </c>
      <c r="H6" s="17">
        <v>2220542</v>
      </c>
      <c r="I6" s="193">
        <v>672692</v>
      </c>
      <c r="J6" s="17">
        <v>491508</v>
      </c>
      <c r="K6" s="17">
        <v>55204</v>
      </c>
      <c r="L6" s="17">
        <v>401451</v>
      </c>
      <c r="M6" s="17">
        <v>121</v>
      </c>
      <c r="N6" s="17">
        <v>217</v>
      </c>
      <c r="O6" s="17">
        <v>1621193</v>
      </c>
      <c r="P6" s="193">
        <v>406686</v>
      </c>
      <c r="Q6" s="17">
        <v>214502</v>
      </c>
      <c r="R6" s="17">
        <v>36897</v>
      </c>
      <c r="S6" s="17">
        <v>75140</v>
      </c>
      <c r="T6" s="17">
        <v>94</v>
      </c>
      <c r="U6" s="17">
        <v>329</v>
      </c>
      <c r="V6" s="17">
        <v>733648</v>
      </c>
      <c r="W6" s="193">
        <v>440272</v>
      </c>
      <c r="X6" s="17">
        <v>105221</v>
      </c>
      <c r="Y6" s="17">
        <v>12856</v>
      </c>
      <c r="Z6" s="17">
        <v>56900</v>
      </c>
      <c r="AA6" s="45" t="s">
        <v>282</v>
      </c>
      <c r="AB6" s="17" t="s">
        <v>285</v>
      </c>
      <c r="AC6" s="17">
        <v>615301</v>
      </c>
      <c r="AD6" s="193">
        <v>129063</v>
      </c>
      <c r="AE6" s="17">
        <v>115070</v>
      </c>
      <c r="AF6" s="17">
        <v>9010</v>
      </c>
      <c r="AG6" s="17">
        <v>48141</v>
      </c>
      <c r="AH6" s="17">
        <v>0</v>
      </c>
      <c r="AI6" s="17">
        <v>0</v>
      </c>
      <c r="AJ6" s="17">
        <v>301284</v>
      </c>
      <c r="AK6" s="193">
        <v>2649223</v>
      </c>
      <c r="AL6" s="17">
        <v>1409109</v>
      </c>
      <c r="AM6" s="17">
        <v>167794</v>
      </c>
      <c r="AN6" s="17">
        <v>1264209</v>
      </c>
      <c r="AO6" s="17">
        <v>958</v>
      </c>
      <c r="AP6" s="17">
        <v>675</v>
      </c>
      <c r="AQ6" s="17">
        <v>5491968</v>
      </c>
      <c r="AT6" s="229"/>
      <c r="AU6" s="56"/>
      <c r="AV6" s="56"/>
      <c r="AW6" s="56"/>
      <c r="AX6" s="56"/>
      <c r="AY6" s="56"/>
      <c r="AZ6" s="56"/>
      <c r="BA6" s="56"/>
      <c r="BB6" s="56"/>
      <c r="BC6" s="56"/>
      <c r="BD6" s="56"/>
    </row>
    <row r="7" spans="1:56" ht="15.5">
      <c r="A7" s="154">
        <v>43983</v>
      </c>
      <c r="B7" s="18">
        <v>994615</v>
      </c>
      <c r="C7" s="18">
        <v>474916</v>
      </c>
      <c r="D7" s="18">
        <v>53692</v>
      </c>
      <c r="E7" s="18">
        <v>674391</v>
      </c>
      <c r="F7" s="18">
        <v>750</v>
      </c>
      <c r="G7" s="18">
        <v>36</v>
      </c>
      <c r="H7" s="18">
        <v>2198400</v>
      </c>
      <c r="I7" s="194">
        <v>750265</v>
      </c>
      <c r="J7" s="18">
        <v>558561</v>
      </c>
      <c r="K7" s="18">
        <v>60830</v>
      </c>
      <c r="L7" s="18">
        <v>438207</v>
      </c>
      <c r="M7" s="18">
        <v>139</v>
      </c>
      <c r="N7" s="18">
        <v>46</v>
      </c>
      <c r="O7" s="18">
        <v>1808048</v>
      </c>
      <c r="P7" s="194">
        <v>470115</v>
      </c>
      <c r="Q7" s="18">
        <v>262239</v>
      </c>
      <c r="R7" s="18">
        <v>42121</v>
      </c>
      <c r="S7" s="18">
        <v>93955</v>
      </c>
      <c r="T7" s="18">
        <v>95</v>
      </c>
      <c r="U7" s="18">
        <v>42</v>
      </c>
      <c r="V7" s="18">
        <v>868567</v>
      </c>
      <c r="W7" s="194">
        <v>435866</v>
      </c>
      <c r="X7" s="18">
        <v>103868</v>
      </c>
      <c r="Y7" s="18">
        <v>12886</v>
      </c>
      <c r="Z7" s="18">
        <v>56061</v>
      </c>
      <c r="AA7" s="243" t="s">
        <v>282</v>
      </c>
      <c r="AB7" s="243" t="s">
        <v>282</v>
      </c>
      <c r="AC7" s="18">
        <v>608691</v>
      </c>
      <c r="AD7" s="258" t="s">
        <v>282</v>
      </c>
      <c r="AE7" s="18">
        <v>0</v>
      </c>
      <c r="AF7" s="18">
        <v>0</v>
      </c>
      <c r="AG7" s="18">
        <v>0</v>
      </c>
      <c r="AH7" s="18">
        <v>0</v>
      </c>
      <c r="AI7" s="18">
        <v>0</v>
      </c>
      <c r="AJ7" s="243" t="s">
        <v>282</v>
      </c>
      <c r="AK7" s="194">
        <v>2650864</v>
      </c>
      <c r="AL7" s="18">
        <v>1399584</v>
      </c>
      <c r="AM7" s="18">
        <v>169529</v>
      </c>
      <c r="AN7" s="18">
        <v>1262614</v>
      </c>
      <c r="AO7" s="18">
        <v>987</v>
      </c>
      <c r="AP7" s="18">
        <v>131</v>
      </c>
      <c r="AQ7" s="18">
        <v>5483709</v>
      </c>
      <c r="AT7" s="229"/>
      <c r="AU7" s="56"/>
      <c r="AV7" s="56"/>
      <c r="AW7" s="56"/>
      <c r="AX7" s="56"/>
      <c r="AY7" s="56"/>
      <c r="AZ7" s="56"/>
      <c r="BA7" s="56"/>
      <c r="BB7" s="56"/>
      <c r="BC7" s="56"/>
      <c r="BD7" s="56"/>
    </row>
    <row r="8" spans="1:56" ht="15.5">
      <c r="A8" s="153">
        <v>44075</v>
      </c>
      <c r="B8" s="17">
        <v>996072</v>
      </c>
      <c r="C8" s="17">
        <v>473004</v>
      </c>
      <c r="D8" s="17">
        <v>54358</v>
      </c>
      <c r="E8" s="17">
        <v>670134</v>
      </c>
      <c r="F8" s="17">
        <v>736</v>
      </c>
      <c r="G8" s="17">
        <v>35</v>
      </c>
      <c r="H8" s="17">
        <v>2194339</v>
      </c>
      <c r="I8" s="193">
        <v>762539</v>
      </c>
      <c r="J8" s="17">
        <v>563614</v>
      </c>
      <c r="K8" s="17">
        <v>61944</v>
      </c>
      <c r="L8" s="17">
        <v>446036</v>
      </c>
      <c r="M8" s="17">
        <v>164</v>
      </c>
      <c r="N8" s="17">
        <v>23</v>
      </c>
      <c r="O8" s="17">
        <v>1834320</v>
      </c>
      <c r="P8" s="193">
        <v>487018</v>
      </c>
      <c r="Q8" s="17">
        <v>273003</v>
      </c>
      <c r="R8" s="17">
        <v>44164</v>
      </c>
      <c r="S8" s="17">
        <v>96054</v>
      </c>
      <c r="T8" s="17">
        <v>107</v>
      </c>
      <c r="U8" s="17">
        <v>27</v>
      </c>
      <c r="V8" s="17">
        <v>900373</v>
      </c>
      <c r="W8" s="193">
        <v>436585</v>
      </c>
      <c r="X8" s="17">
        <v>104500</v>
      </c>
      <c r="Y8" s="17">
        <v>13074</v>
      </c>
      <c r="Z8" s="17">
        <v>55911</v>
      </c>
      <c r="AA8" s="45" t="s">
        <v>282</v>
      </c>
      <c r="AB8" s="45" t="s">
        <v>282</v>
      </c>
      <c r="AC8" s="17">
        <v>610075</v>
      </c>
      <c r="AD8" s="193">
        <v>0</v>
      </c>
      <c r="AE8" s="17">
        <v>0</v>
      </c>
      <c r="AF8" s="17">
        <v>0</v>
      </c>
      <c r="AG8" s="17">
        <v>0</v>
      </c>
      <c r="AH8" s="17">
        <v>0</v>
      </c>
      <c r="AI8" s="17">
        <v>0</v>
      </c>
      <c r="AJ8" s="17">
        <v>0</v>
      </c>
      <c r="AK8" s="193">
        <v>2682214</v>
      </c>
      <c r="AL8" s="17">
        <v>1414121</v>
      </c>
      <c r="AM8" s="17">
        <v>173540</v>
      </c>
      <c r="AN8" s="17">
        <v>1268135</v>
      </c>
      <c r="AO8" s="17">
        <v>1010</v>
      </c>
      <c r="AP8" s="17">
        <v>87</v>
      </c>
      <c r="AQ8" s="17">
        <v>5539107</v>
      </c>
      <c r="AT8" s="229"/>
      <c r="AU8" s="56"/>
      <c r="AV8" s="56"/>
      <c r="AW8" s="56"/>
      <c r="AX8" s="56"/>
      <c r="AY8" s="56"/>
      <c r="AZ8" s="56"/>
      <c r="BA8" s="56"/>
      <c r="BB8" s="56"/>
      <c r="BC8" s="56"/>
      <c r="BD8" s="56"/>
    </row>
    <row r="9" spans="1:56" ht="15.5">
      <c r="A9" s="154">
        <v>44166</v>
      </c>
      <c r="B9" s="18">
        <v>1008435</v>
      </c>
      <c r="C9" s="18">
        <v>492510</v>
      </c>
      <c r="D9" s="18">
        <v>56931</v>
      </c>
      <c r="E9" s="18">
        <v>669576</v>
      </c>
      <c r="F9" s="18">
        <v>716</v>
      </c>
      <c r="G9" s="18">
        <v>32</v>
      </c>
      <c r="H9" s="18">
        <v>2228200</v>
      </c>
      <c r="I9" s="194">
        <v>754157</v>
      </c>
      <c r="J9" s="18">
        <v>541947</v>
      </c>
      <c r="K9" s="18">
        <v>60198</v>
      </c>
      <c r="L9" s="18">
        <v>448356</v>
      </c>
      <c r="M9" s="18">
        <v>169</v>
      </c>
      <c r="N9" s="18">
        <v>24</v>
      </c>
      <c r="O9" s="18">
        <v>1804851</v>
      </c>
      <c r="P9" s="194">
        <v>496297</v>
      </c>
      <c r="Q9" s="18">
        <v>278858</v>
      </c>
      <c r="R9" s="18">
        <v>45327</v>
      </c>
      <c r="S9" s="18">
        <v>97220</v>
      </c>
      <c r="T9" s="18">
        <v>104</v>
      </c>
      <c r="U9" s="18">
        <v>27</v>
      </c>
      <c r="V9" s="18">
        <v>917833</v>
      </c>
      <c r="W9" s="194">
        <v>434188</v>
      </c>
      <c r="X9" s="18">
        <v>104717</v>
      </c>
      <c r="Y9" s="18">
        <v>13187</v>
      </c>
      <c r="Z9" s="18">
        <v>55529</v>
      </c>
      <c r="AA9" s="243" t="s">
        <v>282</v>
      </c>
      <c r="AB9" s="243" t="s">
        <v>282</v>
      </c>
      <c r="AC9" s="18">
        <v>607625</v>
      </c>
      <c r="AD9" s="194">
        <v>0</v>
      </c>
      <c r="AE9" s="18">
        <v>0</v>
      </c>
      <c r="AF9" s="18">
        <v>0</v>
      </c>
      <c r="AG9" s="18">
        <v>0</v>
      </c>
      <c r="AH9" s="18">
        <v>0</v>
      </c>
      <c r="AI9" s="18">
        <v>0</v>
      </c>
      <c r="AJ9" s="18">
        <v>0</v>
      </c>
      <c r="AK9" s="194">
        <v>2693077</v>
      </c>
      <c r="AL9" s="18">
        <v>1418032</v>
      </c>
      <c r="AM9" s="18">
        <v>175643</v>
      </c>
      <c r="AN9" s="18">
        <v>1270681</v>
      </c>
      <c r="AO9" s="18">
        <v>991</v>
      </c>
      <c r="AP9" s="18">
        <v>85</v>
      </c>
      <c r="AQ9" s="18">
        <v>5558509</v>
      </c>
      <c r="AT9" s="229"/>
      <c r="AU9" s="56"/>
      <c r="AV9" s="56"/>
      <c r="AW9" s="56"/>
      <c r="AX9" s="56"/>
      <c r="AY9" s="56"/>
      <c r="AZ9" s="56"/>
      <c r="BA9" s="56"/>
      <c r="BB9" s="56"/>
      <c r="BC9" s="56"/>
      <c r="BD9" s="56"/>
    </row>
    <row r="10" spans="1:56" ht="15.5">
      <c r="A10" s="153">
        <v>44256</v>
      </c>
      <c r="B10" s="17">
        <v>1001234</v>
      </c>
      <c r="C10" s="17">
        <v>484419</v>
      </c>
      <c r="D10" s="17">
        <v>56639</v>
      </c>
      <c r="E10" s="17">
        <v>659877</v>
      </c>
      <c r="F10" s="17">
        <v>691</v>
      </c>
      <c r="G10" s="17">
        <v>738</v>
      </c>
      <c r="H10" s="17">
        <v>2203598</v>
      </c>
      <c r="I10" s="193">
        <v>771370</v>
      </c>
      <c r="J10" s="17">
        <v>558518</v>
      </c>
      <c r="K10" s="17">
        <v>62228</v>
      </c>
      <c r="L10" s="17">
        <v>467768</v>
      </c>
      <c r="M10" s="17">
        <v>184</v>
      </c>
      <c r="N10" s="17">
        <v>390</v>
      </c>
      <c r="O10" s="17">
        <v>1860458</v>
      </c>
      <c r="P10" s="193">
        <v>493038</v>
      </c>
      <c r="Q10" s="17">
        <v>269082</v>
      </c>
      <c r="R10" s="17">
        <v>45595</v>
      </c>
      <c r="S10" s="17">
        <v>90683</v>
      </c>
      <c r="T10" s="17">
        <v>109</v>
      </c>
      <c r="U10" s="17">
        <v>173</v>
      </c>
      <c r="V10" s="17">
        <v>898680</v>
      </c>
      <c r="W10" s="193">
        <v>441407</v>
      </c>
      <c r="X10" s="17">
        <v>98327</v>
      </c>
      <c r="Y10" s="17">
        <v>13028</v>
      </c>
      <c r="Z10" s="17">
        <v>56342</v>
      </c>
      <c r="AA10" s="45" t="s">
        <v>282</v>
      </c>
      <c r="AB10" s="17" t="s">
        <v>285</v>
      </c>
      <c r="AC10" s="17">
        <v>609167</v>
      </c>
      <c r="AD10" s="193">
        <v>0</v>
      </c>
      <c r="AE10" s="17">
        <v>0</v>
      </c>
      <c r="AF10" s="17">
        <v>0</v>
      </c>
      <c r="AG10" s="17">
        <v>0</v>
      </c>
      <c r="AH10" s="17">
        <v>0</v>
      </c>
      <c r="AI10" s="17">
        <v>0</v>
      </c>
      <c r="AJ10" s="17">
        <v>0</v>
      </c>
      <c r="AK10" s="193">
        <v>2707049</v>
      </c>
      <c r="AL10" s="17">
        <v>1410346</v>
      </c>
      <c r="AM10" s="17">
        <v>177490</v>
      </c>
      <c r="AN10" s="17">
        <v>1274670</v>
      </c>
      <c r="AO10" s="17">
        <v>986</v>
      </c>
      <c r="AP10" s="17">
        <v>1362</v>
      </c>
      <c r="AQ10" s="17">
        <v>5571903</v>
      </c>
      <c r="AT10" s="229"/>
      <c r="AU10" s="56"/>
      <c r="AV10" s="56"/>
      <c r="AW10" s="56"/>
      <c r="AX10" s="56"/>
      <c r="AY10" s="56"/>
      <c r="AZ10" s="56"/>
      <c r="BA10" s="56"/>
      <c r="BB10" s="56"/>
      <c r="BC10" s="56"/>
      <c r="BD10" s="56"/>
    </row>
    <row r="11" spans="1:56" s="82" customFormat="1" ht="15.5">
      <c r="A11" s="155">
        <v>44348</v>
      </c>
      <c r="B11" s="60">
        <v>995001</v>
      </c>
      <c r="C11" s="60">
        <v>478366</v>
      </c>
      <c r="D11" s="60">
        <v>54681</v>
      </c>
      <c r="E11" s="60">
        <v>653830</v>
      </c>
      <c r="F11" s="60">
        <v>656</v>
      </c>
      <c r="G11" s="60">
        <v>44</v>
      </c>
      <c r="H11" s="60">
        <v>2182578</v>
      </c>
      <c r="I11" s="195">
        <v>781655</v>
      </c>
      <c r="J11" s="60">
        <v>559847</v>
      </c>
      <c r="K11" s="60">
        <v>58331</v>
      </c>
      <c r="L11" s="60">
        <v>476695</v>
      </c>
      <c r="M11" s="60" t="s">
        <v>285</v>
      </c>
      <c r="N11" s="243" t="s">
        <v>282</v>
      </c>
      <c r="O11" s="60">
        <v>1876731</v>
      </c>
      <c r="P11" s="195">
        <v>506818</v>
      </c>
      <c r="Q11" s="60">
        <v>277933</v>
      </c>
      <c r="R11" s="60">
        <v>41447</v>
      </c>
      <c r="S11" s="60">
        <v>92996</v>
      </c>
      <c r="T11" s="60" t="s">
        <v>285</v>
      </c>
      <c r="U11" s="243" t="s">
        <v>282</v>
      </c>
      <c r="V11" s="60">
        <v>919300</v>
      </c>
      <c r="W11" s="195">
        <v>441766</v>
      </c>
      <c r="X11" s="60">
        <v>99059</v>
      </c>
      <c r="Y11" s="60">
        <v>8161</v>
      </c>
      <c r="Z11" s="60">
        <v>56231</v>
      </c>
      <c r="AA11" s="243" t="s">
        <v>282</v>
      </c>
      <c r="AB11" s="243" t="s">
        <v>282</v>
      </c>
      <c r="AC11" s="60">
        <v>605223</v>
      </c>
      <c r="AD11" s="194">
        <v>0</v>
      </c>
      <c r="AE11" s="18">
        <v>0</v>
      </c>
      <c r="AF11" s="18">
        <v>0</v>
      </c>
      <c r="AG11" s="18">
        <v>0</v>
      </c>
      <c r="AH11" s="18">
        <v>0</v>
      </c>
      <c r="AI11" s="18">
        <v>0</v>
      </c>
      <c r="AJ11" s="18">
        <v>0</v>
      </c>
      <c r="AK11" s="195">
        <v>2725240</v>
      </c>
      <c r="AL11" s="60">
        <v>1415205</v>
      </c>
      <c r="AM11" s="60">
        <v>162620</v>
      </c>
      <c r="AN11" s="60">
        <v>1279752</v>
      </c>
      <c r="AO11" s="60">
        <v>953</v>
      </c>
      <c r="AP11" s="60">
        <v>62</v>
      </c>
      <c r="AQ11" s="60">
        <v>5583832</v>
      </c>
      <c r="AT11" s="229"/>
      <c r="AU11" s="56"/>
      <c r="AV11" s="56"/>
      <c r="AW11" s="56"/>
      <c r="AX11" s="56"/>
      <c r="AY11" s="56"/>
      <c r="AZ11" s="56"/>
      <c r="BA11" s="56"/>
      <c r="BB11" s="56"/>
      <c r="BC11" s="56"/>
      <c r="BD11" s="56"/>
    </row>
    <row r="12" spans="1:56" s="71" customFormat="1" ht="15.5">
      <c r="A12" s="153">
        <v>44440</v>
      </c>
      <c r="B12" s="17">
        <v>992847</v>
      </c>
      <c r="C12" s="17">
        <v>486686</v>
      </c>
      <c r="D12" s="17">
        <v>56719</v>
      </c>
      <c r="E12" s="17">
        <v>651732</v>
      </c>
      <c r="F12" s="17">
        <v>651</v>
      </c>
      <c r="G12" s="17">
        <v>50</v>
      </c>
      <c r="H12" s="17">
        <v>2188685</v>
      </c>
      <c r="I12" s="193">
        <v>790759</v>
      </c>
      <c r="J12" s="17">
        <v>548067</v>
      </c>
      <c r="K12" s="17">
        <v>63764</v>
      </c>
      <c r="L12" s="17">
        <v>483822</v>
      </c>
      <c r="M12" s="17">
        <v>224</v>
      </c>
      <c r="N12" s="17">
        <v>16</v>
      </c>
      <c r="O12" s="17">
        <v>1886652</v>
      </c>
      <c r="P12" s="193">
        <v>527724</v>
      </c>
      <c r="Q12" s="17">
        <v>296048</v>
      </c>
      <c r="R12" s="17">
        <v>49276</v>
      </c>
      <c r="S12" s="17">
        <v>99139</v>
      </c>
      <c r="T12" s="17">
        <v>110</v>
      </c>
      <c r="U12" s="17">
        <v>12</v>
      </c>
      <c r="V12" s="17">
        <v>972309</v>
      </c>
      <c r="W12" s="193">
        <v>443894</v>
      </c>
      <c r="X12" s="17">
        <v>100210</v>
      </c>
      <c r="Y12" s="17">
        <v>13461</v>
      </c>
      <c r="Z12" s="17">
        <v>56580</v>
      </c>
      <c r="AA12" s="45" t="s">
        <v>282</v>
      </c>
      <c r="AB12" s="17" t="s">
        <v>285</v>
      </c>
      <c r="AC12" s="17">
        <v>614159</v>
      </c>
      <c r="AD12" s="196">
        <v>0</v>
      </c>
      <c r="AE12" s="80">
        <v>0</v>
      </c>
      <c r="AF12" s="80">
        <v>0</v>
      </c>
      <c r="AG12" s="80">
        <v>0</v>
      </c>
      <c r="AH12" s="80">
        <v>0</v>
      </c>
      <c r="AI12" s="80">
        <v>0</v>
      </c>
      <c r="AJ12" s="80">
        <v>0</v>
      </c>
      <c r="AK12" s="193">
        <v>2755224</v>
      </c>
      <c r="AL12" s="17">
        <v>1431011</v>
      </c>
      <c r="AM12" s="17">
        <v>183220</v>
      </c>
      <c r="AN12" s="17">
        <v>1291273</v>
      </c>
      <c r="AO12" s="17">
        <v>988</v>
      </c>
      <c r="AP12" s="17">
        <v>89</v>
      </c>
      <c r="AQ12" s="17">
        <v>5661805</v>
      </c>
      <c r="AT12" s="229"/>
      <c r="AU12" s="56"/>
      <c r="AV12" s="56"/>
      <c r="AW12" s="56"/>
      <c r="AX12" s="56"/>
      <c r="AY12" s="56"/>
      <c r="AZ12" s="56"/>
      <c r="BA12" s="56"/>
      <c r="BB12" s="56"/>
      <c r="BC12" s="56"/>
      <c r="BD12" s="56"/>
    </row>
    <row r="13" spans="1:56" s="10" customFormat="1" ht="15.5">
      <c r="A13" s="154">
        <v>44531</v>
      </c>
      <c r="B13" s="18">
        <v>995101</v>
      </c>
      <c r="C13" s="18">
        <v>472671</v>
      </c>
      <c r="D13" s="18">
        <v>57377</v>
      </c>
      <c r="E13" s="18">
        <v>653353</v>
      </c>
      <c r="F13" s="18">
        <v>641</v>
      </c>
      <c r="G13" s="18">
        <v>63</v>
      </c>
      <c r="H13" s="18">
        <v>2179206</v>
      </c>
      <c r="I13" s="194">
        <v>800877</v>
      </c>
      <c r="J13" s="18">
        <v>564712</v>
      </c>
      <c r="K13" s="18">
        <v>64616</v>
      </c>
      <c r="L13" s="18">
        <v>489845</v>
      </c>
      <c r="M13" s="18">
        <v>231</v>
      </c>
      <c r="N13" s="18">
        <v>11</v>
      </c>
      <c r="O13" s="18">
        <v>1920292</v>
      </c>
      <c r="P13" s="194">
        <v>534086</v>
      </c>
      <c r="Q13" s="18">
        <v>294572</v>
      </c>
      <c r="R13" s="18">
        <v>50358</v>
      </c>
      <c r="S13" s="18">
        <v>97640</v>
      </c>
      <c r="T13" s="18">
        <v>109</v>
      </c>
      <c r="U13" s="18">
        <v>12</v>
      </c>
      <c r="V13" s="18">
        <v>976777</v>
      </c>
      <c r="W13" s="194">
        <v>450967</v>
      </c>
      <c r="X13" s="18">
        <v>110892</v>
      </c>
      <c r="Y13" s="18">
        <v>14210</v>
      </c>
      <c r="Z13" s="18">
        <v>60441</v>
      </c>
      <c r="AA13" s="243" t="s">
        <v>282</v>
      </c>
      <c r="AB13" s="243" t="s">
        <v>282</v>
      </c>
      <c r="AC13" s="18">
        <v>636515</v>
      </c>
      <c r="AD13" s="194">
        <v>0</v>
      </c>
      <c r="AE13" s="18">
        <v>0</v>
      </c>
      <c r="AF13" s="18">
        <v>0</v>
      </c>
      <c r="AG13" s="18">
        <v>0</v>
      </c>
      <c r="AH13" s="18">
        <v>0</v>
      </c>
      <c r="AI13" s="18">
        <v>0</v>
      </c>
      <c r="AJ13" s="18">
        <v>0</v>
      </c>
      <c r="AK13" s="194">
        <v>2781031</v>
      </c>
      <c r="AL13" s="18">
        <v>1442847</v>
      </c>
      <c r="AM13" s="18">
        <v>186561</v>
      </c>
      <c r="AN13" s="18">
        <v>1301279</v>
      </c>
      <c r="AO13" s="18">
        <v>984</v>
      </c>
      <c r="AP13" s="18">
        <v>88</v>
      </c>
      <c r="AQ13" s="18">
        <v>5712790</v>
      </c>
      <c r="AT13" s="229"/>
      <c r="AU13" s="56"/>
      <c r="AV13" s="56"/>
      <c r="AW13" s="56"/>
      <c r="AX13" s="56"/>
      <c r="AY13" s="56"/>
      <c r="AZ13" s="56"/>
      <c r="BA13" s="56"/>
      <c r="BB13" s="56"/>
      <c r="BC13" s="56"/>
      <c r="BD13" s="56"/>
    </row>
    <row r="14" spans="1:56" s="11" customFormat="1" ht="15.5">
      <c r="A14" s="153">
        <v>44621</v>
      </c>
      <c r="B14" s="17">
        <v>988659</v>
      </c>
      <c r="C14" s="17">
        <v>473930</v>
      </c>
      <c r="D14" s="17">
        <v>57573</v>
      </c>
      <c r="E14" s="17">
        <v>645239</v>
      </c>
      <c r="F14" s="17">
        <v>617</v>
      </c>
      <c r="G14" s="17">
        <v>705</v>
      </c>
      <c r="H14" s="17">
        <v>2166723</v>
      </c>
      <c r="I14" s="193">
        <v>811590</v>
      </c>
      <c r="J14" s="17">
        <v>565875</v>
      </c>
      <c r="K14" s="17">
        <v>65062</v>
      </c>
      <c r="L14" s="17">
        <v>497993</v>
      </c>
      <c r="M14" s="17">
        <v>239</v>
      </c>
      <c r="N14" s="17">
        <v>365</v>
      </c>
      <c r="O14" s="17">
        <v>1941124</v>
      </c>
      <c r="P14" s="193">
        <v>543882</v>
      </c>
      <c r="Q14" s="17">
        <v>300006</v>
      </c>
      <c r="R14" s="17">
        <v>51931</v>
      </c>
      <c r="S14" s="17">
        <v>99095</v>
      </c>
      <c r="T14" s="17">
        <v>103</v>
      </c>
      <c r="U14" s="17">
        <v>172</v>
      </c>
      <c r="V14" s="17">
        <v>995189</v>
      </c>
      <c r="W14" s="193">
        <v>446031</v>
      </c>
      <c r="X14" s="17">
        <v>103139</v>
      </c>
      <c r="Y14" s="17">
        <v>13850</v>
      </c>
      <c r="Z14" s="17">
        <v>59236</v>
      </c>
      <c r="AA14" s="45" t="s">
        <v>282</v>
      </c>
      <c r="AB14" s="17" t="s">
        <v>285</v>
      </c>
      <c r="AC14" s="17">
        <v>622291</v>
      </c>
      <c r="AD14" s="193">
        <v>0</v>
      </c>
      <c r="AE14" s="17">
        <v>0</v>
      </c>
      <c r="AF14" s="17">
        <v>0</v>
      </c>
      <c r="AG14" s="17">
        <v>0</v>
      </c>
      <c r="AH14" s="17">
        <v>0</v>
      </c>
      <c r="AI14" s="17">
        <v>0</v>
      </c>
      <c r="AJ14" s="17">
        <v>0</v>
      </c>
      <c r="AK14" s="193">
        <v>2790162</v>
      </c>
      <c r="AL14" s="17">
        <v>1442950</v>
      </c>
      <c r="AM14" s="17">
        <v>188416</v>
      </c>
      <c r="AN14" s="17">
        <v>1301563</v>
      </c>
      <c r="AO14" s="17">
        <v>962</v>
      </c>
      <c r="AP14" s="17">
        <v>1274</v>
      </c>
      <c r="AQ14" s="17">
        <v>5725327</v>
      </c>
      <c r="AT14" s="229"/>
      <c r="AU14" s="56"/>
      <c r="AV14" s="56"/>
      <c r="AW14" s="56"/>
      <c r="AX14" s="56"/>
      <c r="AY14" s="56"/>
      <c r="AZ14" s="56"/>
      <c r="BA14" s="56"/>
      <c r="BB14" s="56"/>
      <c r="BC14" s="56"/>
      <c r="BD14" s="56"/>
    </row>
    <row r="15" spans="1:56" s="10" customFormat="1" ht="15.5">
      <c r="A15" s="155">
        <v>44713</v>
      </c>
      <c r="B15" s="197">
        <v>983521</v>
      </c>
      <c r="C15" s="197">
        <v>469960</v>
      </c>
      <c r="D15" s="197">
        <v>57977</v>
      </c>
      <c r="E15" s="197">
        <v>640120</v>
      </c>
      <c r="F15" s="197">
        <v>610</v>
      </c>
      <c r="G15" s="197">
        <v>68</v>
      </c>
      <c r="H15" s="197">
        <v>2152256</v>
      </c>
      <c r="I15" s="198">
        <v>822015</v>
      </c>
      <c r="J15" s="197">
        <v>567883</v>
      </c>
      <c r="K15" s="197">
        <v>65838</v>
      </c>
      <c r="L15" s="197">
        <v>504893</v>
      </c>
      <c r="M15" s="197">
        <v>260</v>
      </c>
      <c r="N15" s="243">
        <v>55</v>
      </c>
      <c r="O15" s="197">
        <v>1960944</v>
      </c>
      <c r="P15" s="198">
        <v>557649</v>
      </c>
      <c r="Q15" s="197">
        <v>307743</v>
      </c>
      <c r="R15" s="197">
        <v>53695</v>
      </c>
      <c r="S15" s="197">
        <v>101506</v>
      </c>
      <c r="T15" s="197">
        <v>108</v>
      </c>
      <c r="U15" s="243">
        <v>21</v>
      </c>
      <c r="V15" s="197">
        <v>1020722</v>
      </c>
      <c r="W15" s="198">
        <v>446898</v>
      </c>
      <c r="X15" s="197">
        <v>103868</v>
      </c>
      <c r="Y15" s="197">
        <v>14087</v>
      </c>
      <c r="Z15" s="197">
        <v>59400</v>
      </c>
      <c r="AA15" s="243" t="s">
        <v>282</v>
      </c>
      <c r="AB15" s="243" t="s">
        <v>282</v>
      </c>
      <c r="AC15" s="197">
        <v>624257</v>
      </c>
      <c r="AD15" s="198">
        <v>0</v>
      </c>
      <c r="AE15" s="18">
        <v>0</v>
      </c>
      <c r="AF15" s="18">
        <v>0</v>
      </c>
      <c r="AG15" s="18">
        <v>0</v>
      </c>
      <c r="AH15" s="18">
        <v>0</v>
      </c>
      <c r="AI15" s="18">
        <v>0</v>
      </c>
      <c r="AJ15" s="18">
        <v>0</v>
      </c>
      <c r="AK15" s="198">
        <v>2810083</v>
      </c>
      <c r="AL15" s="197">
        <v>1449454</v>
      </c>
      <c r="AM15" s="197">
        <v>191597</v>
      </c>
      <c r="AN15" s="197">
        <v>1305919</v>
      </c>
      <c r="AO15" s="197">
        <v>980</v>
      </c>
      <c r="AP15" s="197">
        <v>146</v>
      </c>
      <c r="AQ15" s="197">
        <v>5758179</v>
      </c>
      <c r="AS15" s="121"/>
      <c r="AT15" s="229"/>
      <c r="AU15" s="56"/>
      <c r="AV15" s="56"/>
      <c r="AW15" s="56"/>
      <c r="AX15" s="56"/>
      <c r="AY15" s="56"/>
      <c r="AZ15" s="56"/>
      <c r="BA15" s="56"/>
      <c r="BB15" s="56"/>
      <c r="BC15" s="56"/>
      <c r="BD15" s="56"/>
    </row>
    <row r="16" spans="1:56" s="11" customFormat="1" ht="15.5">
      <c r="A16" s="153">
        <v>44805</v>
      </c>
      <c r="B16" s="17">
        <v>978420</v>
      </c>
      <c r="C16" s="17">
        <v>468147</v>
      </c>
      <c r="D16" s="17">
        <v>58584</v>
      </c>
      <c r="E16" s="17">
        <v>634177</v>
      </c>
      <c r="F16" s="17">
        <v>584</v>
      </c>
      <c r="G16" s="17">
        <v>35</v>
      </c>
      <c r="H16" s="17">
        <v>2139947</v>
      </c>
      <c r="I16" s="193">
        <v>831164</v>
      </c>
      <c r="J16" s="17">
        <v>571238</v>
      </c>
      <c r="K16" s="17">
        <v>66776</v>
      </c>
      <c r="L16" s="17">
        <v>510269</v>
      </c>
      <c r="M16" s="17">
        <v>287</v>
      </c>
      <c r="N16" s="17">
        <v>173</v>
      </c>
      <c r="O16" s="17">
        <v>1979907</v>
      </c>
      <c r="P16" s="193">
        <v>569348</v>
      </c>
      <c r="Q16" s="17">
        <v>316953</v>
      </c>
      <c r="R16" s="17">
        <v>55743</v>
      </c>
      <c r="S16" s="17">
        <v>103441</v>
      </c>
      <c r="T16" s="17">
        <v>101</v>
      </c>
      <c r="U16" s="17">
        <v>53</v>
      </c>
      <c r="V16" s="17">
        <v>1045639</v>
      </c>
      <c r="W16" s="193">
        <v>448749</v>
      </c>
      <c r="X16" s="17">
        <v>105519</v>
      </c>
      <c r="Y16" s="17">
        <v>14467</v>
      </c>
      <c r="Z16" s="17">
        <v>60053</v>
      </c>
      <c r="AA16" s="45" t="s">
        <v>282</v>
      </c>
      <c r="AB16" s="45" t="s">
        <v>282</v>
      </c>
      <c r="AC16" s="17">
        <v>628793</v>
      </c>
      <c r="AD16" s="193">
        <v>0</v>
      </c>
      <c r="AE16" s="17">
        <v>0</v>
      </c>
      <c r="AF16" s="17">
        <v>0</v>
      </c>
      <c r="AG16" s="17">
        <v>0</v>
      </c>
      <c r="AH16" s="17">
        <v>0</v>
      </c>
      <c r="AI16" s="17">
        <v>0</v>
      </c>
      <c r="AJ16" s="17">
        <v>0</v>
      </c>
      <c r="AK16" s="193">
        <v>2827681</v>
      </c>
      <c r="AL16" s="17">
        <v>1461857</v>
      </c>
      <c r="AM16" s="17">
        <v>195570</v>
      </c>
      <c r="AN16" s="17">
        <v>1307940</v>
      </c>
      <c r="AO16" s="17">
        <v>974</v>
      </c>
      <c r="AP16" s="17">
        <v>264</v>
      </c>
      <c r="AQ16" s="17">
        <v>5794286</v>
      </c>
      <c r="AT16" s="229"/>
      <c r="AU16" s="56"/>
      <c r="AV16" s="56"/>
      <c r="AW16" s="56"/>
      <c r="AX16" s="56"/>
      <c r="AY16" s="56"/>
      <c r="AZ16" s="56"/>
      <c r="BA16" s="56"/>
      <c r="BB16" s="56"/>
      <c r="BC16" s="56"/>
      <c r="BD16" s="56"/>
    </row>
    <row r="17" spans="1:59" s="10" customFormat="1" ht="15.5">
      <c r="A17" s="154">
        <v>44896</v>
      </c>
      <c r="B17" s="197">
        <v>969466</v>
      </c>
      <c r="C17" s="197">
        <v>465288</v>
      </c>
      <c r="D17" s="197">
        <v>58916</v>
      </c>
      <c r="E17" s="197">
        <v>626871</v>
      </c>
      <c r="F17" s="197">
        <v>559</v>
      </c>
      <c r="G17" s="197">
        <v>36</v>
      </c>
      <c r="H17" s="197">
        <v>2121136</v>
      </c>
      <c r="I17" s="198">
        <v>837992</v>
      </c>
      <c r="J17" s="197">
        <v>576262</v>
      </c>
      <c r="K17" s="197">
        <v>67948</v>
      </c>
      <c r="L17" s="197">
        <v>513880</v>
      </c>
      <c r="M17" s="197">
        <v>311</v>
      </c>
      <c r="N17" s="197">
        <v>260</v>
      </c>
      <c r="O17" s="197">
        <v>1996653</v>
      </c>
      <c r="P17" s="198">
        <v>573940</v>
      </c>
      <c r="Q17" s="197">
        <v>323785</v>
      </c>
      <c r="R17" s="197">
        <v>57016</v>
      </c>
      <c r="S17" s="197">
        <v>104336</v>
      </c>
      <c r="T17" s="197">
        <v>97</v>
      </c>
      <c r="U17" s="197">
        <v>80</v>
      </c>
      <c r="V17" s="197">
        <v>1059254</v>
      </c>
      <c r="W17" s="198">
        <v>447457</v>
      </c>
      <c r="X17" s="197">
        <v>106870</v>
      </c>
      <c r="Y17" s="197">
        <v>14666</v>
      </c>
      <c r="Z17" s="197">
        <v>60166</v>
      </c>
      <c r="AA17" s="243" t="s">
        <v>282</v>
      </c>
      <c r="AB17" s="243" t="s">
        <v>282</v>
      </c>
      <c r="AC17" s="197">
        <v>629165</v>
      </c>
      <c r="AD17" s="194">
        <v>0</v>
      </c>
      <c r="AE17" s="18">
        <v>0</v>
      </c>
      <c r="AF17" s="18">
        <v>0</v>
      </c>
      <c r="AG17" s="18">
        <v>0</v>
      </c>
      <c r="AH17" s="18">
        <v>0</v>
      </c>
      <c r="AI17" s="18">
        <v>0</v>
      </c>
      <c r="AJ17" s="18">
        <v>0</v>
      </c>
      <c r="AK17" s="198">
        <v>2828855</v>
      </c>
      <c r="AL17" s="197">
        <v>1472205</v>
      </c>
      <c r="AM17" s="197">
        <v>198546</v>
      </c>
      <c r="AN17" s="197">
        <v>1305253</v>
      </c>
      <c r="AO17" s="197">
        <v>969</v>
      </c>
      <c r="AP17" s="197">
        <v>380</v>
      </c>
      <c r="AQ17" s="197">
        <v>5806208</v>
      </c>
      <c r="AS17" s="121"/>
      <c r="AT17" s="229"/>
      <c r="AU17" s="56"/>
      <c r="AV17" s="56"/>
      <c r="AW17" s="56"/>
      <c r="AX17" s="56"/>
      <c r="AY17" s="56"/>
      <c r="AZ17" s="56"/>
      <c r="BA17" s="56"/>
      <c r="BB17" s="56"/>
      <c r="BC17" s="56"/>
      <c r="BD17" s="56"/>
    </row>
    <row r="18" spans="1:59" s="125" customFormat="1" ht="15.5">
      <c r="A18" s="153">
        <v>44986</v>
      </c>
      <c r="B18" s="17">
        <v>961763</v>
      </c>
      <c r="C18" s="17">
        <v>459566</v>
      </c>
      <c r="D18" s="17">
        <v>58599</v>
      </c>
      <c r="E18" s="17">
        <v>619507</v>
      </c>
      <c r="F18" s="17">
        <v>541</v>
      </c>
      <c r="G18" s="17">
        <v>573</v>
      </c>
      <c r="H18" s="17">
        <v>2100549</v>
      </c>
      <c r="I18" s="193">
        <v>848550</v>
      </c>
      <c r="J18" s="17">
        <v>582088</v>
      </c>
      <c r="K18" s="17">
        <v>69172</v>
      </c>
      <c r="L18" s="17">
        <v>519684</v>
      </c>
      <c r="M18" s="17">
        <v>323</v>
      </c>
      <c r="N18" s="17">
        <v>759</v>
      </c>
      <c r="O18" s="17">
        <v>2020576</v>
      </c>
      <c r="P18" s="193">
        <v>580887</v>
      </c>
      <c r="Q18" s="17">
        <v>332043</v>
      </c>
      <c r="R18" s="17">
        <v>58668</v>
      </c>
      <c r="S18" s="17">
        <v>106062</v>
      </c>
      <c r="T18" s="17">
        <v>97</v>
      </c>
      <c r="U18" s="17">
        <v>314</v>
      </c>
      <c r="V18" s="17">
        <v>1078071</v>
      </c>
      <c r="W18" s="193">
        <v>446887</v>
      </c>
      <c r="X18" s="17">
        <v>108299</v>
      </c>
      <c r="Y18" s="17">
        <v>14948</v>
      </c>
      <c r="Z18" s="17">
        <v>60168</v>
      </c>
      <c r="AA18" s="45" t="s">
        <v>282</v>
      </c>
      <c r="AB18" s="17" t="s">
        <v>285</v>
      </c>
      <c r="AC18" s="17">
        <v>630317</v>
      </c>
      <c r="AD18" s="193">
        <v>0</v>
      </c>
      <c r="AE18" s="17">
        <v>0</v>
      </c>
      <c r="AF18" s="17">
        <v>0</v>
      </c>
      <c r="AG18" s="17">
        <v>0</v>
      </c>
      <c r="AH18" s="17">
        <v>0</v>
      </c>
      <c r="AI18" s="17">
        <v>0</v>
      </c>
      <c r="AJ18" s="17">
        <v>0</v>
      </c>
      <c r="AK18" s="193">
        <v>2838087</v>
      </c>
      <c r="AL18" s="17">
        <v>1481996</v>
      </c>
      <c r="AM18" s="17">
        <v>201387</v>
      </c>
      <c r="AN18" s="17">
        <v>1305421</v>
      </c>
      <c r="AO18" s="17">
        <v>964</v>
      </c>
      <c r="AP18" s="17">
        <v>1658</v>
      </c>
      <c r="AQ18" s="17">
        <v>5829513</v>
      </c>
      <c r="AR18" s="128"/>
      <c r="AT18" s="229"/>
      <c r="AU18" s="56"/>
      <c r="AV18" s="56"/>
      <c r="AW18" s="56"/>
      <c r="AX18" s="56"/>
      <c r="AY18" s="56"/>
      <c r="AZ18" s="56"/>
      <c r="BA18" s="56"/>
      <c r="BB18" s="56"/>
      <c r="BC18" s="56"/>
      <c r="BD18" s="56"/>
    </row>
    <row r="19" spans="1:59" s="10" customFormat="1" ht="15.5">
      <c r="A19" s="154">
        <v>45080</v>
      </c>
      <c r="B19" s="197">
        <v>951721</v>
      </c>
      <c r="C19" s="197">
        <v>454400</v>
      </c>
      <c r="D19" s="197">
        <v>58712</v>
      </c>
      <c r="E19" s="197">
        <v>610262</v>
      </c>
      <c r="F19" s="197">
        <v>535</v>
      </c>
      <c r="G19" s="197">
        <v>45</v>
      </c>
      <c r="H19" s="197">
        <v>2075675</v>
      </c>
      <c r="I19" s="198">
        <v>857670</v>
      </c>
      <c r="J19" s="197">
        <v>587129</v>
      </c>
      <c r="K19" s="197">
        <v>70408</v>
      </c>
      <c r="L19" s="197">
        <v>524824</v>
      </c>
      <c r="M19" s="197" t="s">
        <v>285</v>
      </c>
      <c r="N19" s="243" t="s">
        <v>282</v>
      </c>
      <c r="O19" s="197">
        <v>2040390</v>
      </c>
      <c r="P19" s="198">
        <v>594308</v>
      </c>
      <c r="Q19" s="197">
        <v>342403</v>
      </c>
      <c r="R19" s="197">
        <v>60916</v>
      </c>
      <c r="S19" s="197">
        <v>108703</v>
      </c>
      <c r="T19" s="197" t="s">
        <v>285</v>
      </c>
      <c r="U19" s="243" t="s">
        <v>282</v>
      </c>
      <c r="V19" s="197">
        <v>1106433</v>
      </c>
      <c r="W19" s="198">
        <v>450475</v>
      </c>
      <c r="X19" s="197">
        <v>109722</v>
      </c>
      <c r="Y19" s="197">
        <v>15176</v>
      </c>
      <c r="Z19" s="197">
        <v>60995</v>
      </c>
      <c r="AA19" s="243" t="s">
        <v>282</v>
      </c>
      <c r="AB19" s="197" t="s">
        <v>285</v>
      </c>
      <c r="AC19" s="197">
        <v>636387</v>
      </c>
      <c r="AD19" s="198">
        <v>0</v>
      </c>
      <c r="AE19" s="18">
        <v>0</v>
      </c>
      <c r="AF19" s="18">
        <v>0</v>
      </c>
      <c r="AG19" s="18">
        <v>0</v>
      </c>
      <c r="AH19" s="18">
        <v>0</v>
      </c>
      <c r="AI19" s="18">
        <v>0</v>
      </c>
      <c r="AJ19" s="18">
        <v>0</v>
      </c>
      <c r="AK19" s="198">
        <v>2854174</v>
      </c>
      <c r="AL19" s="197">
        <v>1493654</v>
      </c>
      <c r="AM19" s="197">
        <v>205212</v>
      </c>
      <c r="AN19" s="197">
        <v>1304784</v>
      </c>
      <c r="AO19" s="197">
        <v>992</v>
      </c>
      <c r="AP19" s="197">
        <v>69</v>
      </c>
      <c r="AQ19" s="197">
        <v>5858885</v>
      </c>
      <c r="AS19" s="121"/>
      <c r="AT19" s="229"/>
      <c r="AU19" s="56"/>
      <c r="AV19" s="56"/>
      <c r="AW19" s="56"/>
      <c r="AX19" s="56"/>
      <c r="AY19" s="56"/>
      <c r="AZ19" s="56"/>
      <c r="BA19" s="56"/>
      <c r="BB19" s="56"/>
      <c r="BC19" s="56"/>
      <c r="BD19" s="56"/>
    </row>
    <row r="20" spans="1:59" s="125" customFormat="1" ht="15.5">
      <c r="A20" s="206">
        <v>45174</v>
      </c>
      <c r="B20" s="115">
        <v>943383</v>
      </c>
      <c r="C20" s="115">
        <v>447816</v>
      </c>
      <c r="D20" s="115">
        <v>58800</v>
      </c>
      <c r="E20" s="115">
        <v>602729</v>
      </c>
      <c r="F20" s="115">
        <v>535</v>
      </c>
      <c r="G20" s="115">
        <v>78</v>
      </c>
      <c r="H20" s="115">
        <v>2053341</v>
      </c>
      <c r="I20" s="213">
        <v>870458</v>
      </c>
      <c r="J20" s="115">
        <v>592275</v>
      </c>
      <c r="K20" s="115">
        <v>71600</v>
      </c>
      <c r="L20" s="115">
        <v>532668</v>
      </c>
      <c r="M20" s="115">
        <v>372</v>
      </c>
      <c r="N20" s="115">
        <v>567</v>
      </c>
      <c r="O20" s="115">
        <v>2067940</v>
      </c>
      <c r="P20" s="213">
        <v>606927</v>
      </c>
      <c r="Q20" s="115">
        <v>352552</v>
      </c>
      <c r="R20" s="115">
        <v>63318</v>
      </c>
      <c r="S20" s="115">
        <v>111767</v>
      </c>
      <c r="T20" s="115">
        <v>112</v>
      </c>
      <c r="U20" s="115">
        <v>225</v>
      </c>
      <c r="V20" s="115">
        <v>1134901</v>
      </c>
      <c r="W20" s="213">
        <v>455739</v>
      </c>
      <c r="X20" s="115">
        <v>112546</v>
      </c>
      <c r="Y20" s="115">
        <v>15688</v>
      </c>
      <c r="Z20" s="115">
        <v>62356</v>
      </c>
      <c r="AA20" s="45" t="s">
        <v>282</v>
      </c>
      <c r="AB20" s="115" t="s">
        <v>285</v>
      </c>
      <c r="AC20" s="115">
        <v>646356</v>
      </c>
      <c r="AD20" s="193">
        <v>0</v>
      </c>
      <c r="AE20" s="17">
        <v>0</v>
      </c>
      <c r="AF20" s="17">
        <v>0</v>
      </c>
      <c r="AG20" s="17">
        <v>0</v>
      </c>
      <c r="AH20" s="17">
        <v>0</v>
      </c>
      <c r="AI20" s="17">
        <v>0</v>
      </c>
      <c r="AJ20" s="17">
        <v>0</v>
      </c>
      <c r="AK20" s="213">
        <v>2876507</v>
      </c>
      <c r="AL20" s="115">
        <v>1505189</v>
      </c>
      <c r="AM20" s="115">
        <v>209406</v>
      </c>
      <c r="AN20" s="115">
        <v>1309520</v>
      </c>
      <c r="AO20" s="115">
        <v>1022</v>
      </c>
      <c r="AP20" s="115">
        <v>894</v>
      </c>
      <c r="AQ20" s="115">
        <v>5902538</v>
      </c>
      <c r="AR20" s="128"/>
      <c r="AT20" s="229"/>
      <c r="AU20" s="56"/>
      <c r="AV20" s="56"/>
      <c r="AW20" s="56"/>
      <c r="AX20" s="56"/>
      <c r="AY20" s="56"/>
      <c r="AZ20" s="56"/>
      <c r="BA20" s="56"/>
      <c r="BB20" s="56"/>
      <c r="BC20" s="56"/>
      <c r="BD20" s="56"/>
    </row>
    <row r="21" spans="1:59" s="10" customFormat="1" ht="15.5">
      <c r="A21" s="154">
        <v>45268</v>
      </c>
      <c r="B21" s="197">
        <v>935778</v>
      </c>
      <c r="C21" s="197">
        <v>442721</v>
      </c>
      <c r="D21" s="197">
        <v>58966</v>
      </c>
      <c r="E21" s="197">
        <v>596418</v>
      </c>
      <c r="F21" s="197">
        <v>534</v>
      </c>
      <c r="G21" s="197">
        <v>95</v>
      </c>
      <c r="H21" s="197">
        <v>2034512</v>
      </c>
      <c r="I21" s="198">
        <v>881237</v>
      </c>
      <c r="J21" s="197">
        <v>596605</v>
      </c>
      <c r="K21" s="197">
        <v>72760</v>
      </c>
      <c r="L21" s="197">
        <v>538851</v>
      </c>
      <c r="M21" s="197">
        <v>385</v>
      </c>
      <c r="N21" s="197">
        <v>25</v>
      </c>
      <c r="O21" s="197">
        <v>2089863</v>
      </c>
      <c r="P21" s="198">
        <v>615503</v>
      </c>
      <c r="Q21" s="197">
        <v>359924</v>
      </c>
      <c r="R21" s="197">
        <v>64896</v>
      </c>
      <c r="S21" s="197">
        <v>113311</v>
      </c>
      <c r="T21" s="197" t="s">
        <v>285</v>
      </c>
      <c r="U21" s="243" t="s">
        <v>282</v>
      </c>
      <c r="V21" s="197">
        <v>1153761</v>
      </c>
      <c r="W21" s="198">
        <v>456293</v>
      </c>
      <c r="X21" s="197">
        <v>113845</v>
      </c>
      <c r="Y21" s="197">
        <v>16057</v>
      </c>
      <c r="Z21" s="197">
        <v>62729</v>
      </c>
      <c r="AA21" s="243" t="s">
        <v>282</v>
      </c>
      <c r="AB21" s="197" t="s">
        <v>285</v>
      </c>
      <c r="AC21" s="197">
        <v>648952</v>
      </c>
      <c r="AD21" s="198">
        <v>0</v>
      </c>
      <c r="AE21" s="18">
        <v>0</v>
      </c>
      <c r="AF21" s="18">
        <v>0</v>
      </c>
      <c r="AG21" s="18">
        <v>0</v>
      </c>
      <c r="AH21" s="18">
        <v>0</v>
      </c>
      <c r="AI21" s="18">
        <v>0</v>
      </c>
      <c r="AJ21" s="18">
        <v>0</v>
      </c>
      <c r="AK21" s="198">
        <v>2888811</v>
      </c>
      <c r="AL21" s="197">
        <v>1513095</v>
      </c>
      <c r="AM21" s="197">
        <v>212679</v>
      </c>
      <c r="AN21" s="197">
        <v>1311309</v>
      </c>
      <c r="AO21" s="197">
        <v>1047</v>
      </c>
      <c r="AP21" s="197">
        <v>147</v>
      </c>
      <c r="AQ21" s="197">
        <v>5927088</v>
      </c>
      <c r="AS21" s="121"/>
      <c r="AT21" s="229"/>
      <c r="AU21" s="56"/>
      <c r="AV21" s="56"/>
      <c r="AW21" s="56"/>
      <c r="AX21" s="56"/>
      <c r="AY21" s="56"/>
      <c r="AZ21" s="56"/>
      <c r="BA21" s="56"/>
      <c r="BB21" s="56"/>
      <c r="BC21" s="56"/>
      <c r="BD21" s="56"/>
    </row>
    <row r="22" spans="1:59">
      <c r="A22" s="31"/>
      <c r="B22" s="31"/>
      <c r="AY22" s="56"/>
    </row>
    <row r="23" spans="1:59" ht="18">
      <c r="A23" s="15"/>
      <c r="B23" s="22" t="s">
        <v>107</v>
      </c>
      <c r="C23" s="26"/>
      <c r="D23" s="25"/>
      <c r="E23" s="25"/>
      <c r="F23" s="25"/>
      <c r="G23" s="25"/>
      <c r="H23" s="25"/>
      <c r="I23" s="22" t="s">
        <v>108</v>
      </c>
      <c r="J23" s="32"/>
      <c r="K23" s="32"/>
      <c r="L23" s="25"/>
      <c r="M23" s="25"/>
      <c r="N23" s="25"/>
      <c r="O23" s="25"/>
      <c r="P23" s="22" t="s">
        <v>109</v>
      </c>
      <c r="Q23" s="26"/>
      <c r="R23" s="25"/>
      <c r="S23" s="25"/>
      <c r="T23" s="32"/>
      <c r="U23" s="32"/>
      <c r="V23" s="25"/>
      <c r="W23" s="22" t="s">
        <v>110</v>
      </c>
      <c r="X23" s="26"/>
      <c r="Y23" s="25"/>
      <c r="Z23" s="25"/>
      <c r="AA23" s="25"/>
      <c r="AB23" s="25"/>
      <c r="AC23" s="25"/>
      <c r="AD23" s="22" t="s">
        <v>111</v>
      </c>
      <c r="AE23" s="32"/>
      <c r="AF23" s="32"/>
      <c r="AG23" s="25"/>
      <c r="AH23" s="25"/>
      <c r="AI23" s="25"/>
      <c r="AJ23" s="25"/>
      <c r="AK23" s="22" t="s">
        <v>112</v>
      </c>
      <c r="AL23" s="26"/>
      <c r="AM23" s="25"/>
      <c r="AN23" s="25"/>
      <c r="AO23" s="32"/>
      <c r="AP23" s="32"/>
      <c r="AQ23" s="33"/>
      <c r="AY23" s="56"/>
    </row>
    <row r="24" spans="1:59" ht="15.5">
      <c r="A24" s="202" t="s">
        <v>61</v>
      </c>
      <c r="B24" s="203" t="s">
        <v>10</v>
      </c>
      <c r="C24" s="203" t="s">
        <v>11</v>
      </c>
      <c r="D24" s="203" t="s">
        <v>60</v>
      </c>
      <c r="E24" s="203" t="s">
        <v>12</v>
      </c>
      <c r="F24" s="203" t="s">
        <v>169</v>
      </c>
      <c r="G24" s="203" t="s">
        <v>99</v>
      </c>
      <c r="H24" s="203" t="s">
        <v>157</v>
      </c>
      <c r="I24" s="203" t="s">
        <v>180</v>
      </c>
      <c r="J24" s="203" t="s">
        <v>181</v>
      </c>
      <c r="K24" s="203" t="s">
        <v>182</v>
      </c>
      <c r="L24" s="203" t="s">
        <v>183</v>
      </c>
      <c r="M24" s="203" t="s">
        <v>184</v>
      </c>
      <c r="N24" s="203" t="s">
        <v>185</v>
      </c>
      <c r="O24" s="203" t="s">
        <v>186</v>
      </c>
      <c r="P24" s="203" t="s">
        <v>187</v>
      </c>
      <c r="Q24" s="203" t="s">
        <v>188</v>
      </c>
      <c r="R24" s="203" t="s">
        <v>189</v>
      </c>
      <c r="S24" s="203" t="s">
        <v>190</v>
      </c>
      <c r="T24" s="203" t="s">
        <v>191</v>
      </c>
      <c r="U24" s="203" t="s">
        <v>192</v>
      </c>
      <c r="V24" s="203" t="s">
        <v>193</v>
      </c>
      <c r="W24" s="203" t="s">
        <v>194</v>
      </c>
      <c r="X24" s="203" t="s">
        <v>195</v>
      </c>
      <c r="Y24" s="203" t="s">
        <v>196</v>
      </c>
      <c r="Z24" s="203" t="s">
        <v>197</v>
      </c>
      <c r="AA24" s="203" t="s">
        <v>198</v>
      </c>
      <c r="AB24" s="203" t="s">
        <v>199</v>
      </c>
      <c r="AC24" s="203" t="s">
        <v>200</v>
      </c>
      <c r="AD24" s="203" t="s">
        <v>201</v>
      </c>
      <c r="AE24" s="203" t="s">
        <v>202</v>
      </c>
      <c r="AF24" s="203" t="s">
        <v>203</v>
      </c>
      <c r="AG24" s="203" t="s">
        <v>204</v>
      </c>
      <c r="AH24" s="203" t="s">
        <v>205</v>
      </c>
      <c r="AI24" s="203" t="s">
        <v>206</v>
      </c>
      <c r="AJ24" s="203" t="s">
        <v>207</v>
      </c>
      <c r="AK24" s="203" t="s">
        <v>208</v>
      </c>
      <c r="AL24" s="203" t="s">
        <v>209</v>
      </c>
      <c r="AM24" s="203" t="s">
        <v>210</v>
      </c>
      <c r="AN24" s="203" t="s">
        <v>211</v>
      </c>
      <c r="AO24" s="203" t="s">
        <v>212</v>
      </c>
      <c r="AP24" s="203" t="s">
        <v>213</v>
      </c>
      <c r="AQ24" s="204" t="s">
        <v>214</v>
      </c>
      <c r="AT24" s="229"/>
      <c r="AU24" s="127"/>
      <c r="AV24" s="127"/>
      <c r="AW24" s="127"/>
      <c r="AX24" s="127"/>
      <c r="AY24" s="56"/>
    </row>
    <row r="25" spans="1:59" ht="15.5">
      <c r="A25" s="152">
        <v>43617</v>
      </c>
      <c r="B25" s="16">
        <v>707335</v>
      </c>
      <c r="C25" s="16">
        <v>1361530</v>
      </c>
      <c r="D25" s="16">
        <v>114734</v>
      </c>
      <c r="E25" s="16">
        <v>950126</v>
      </c>
      <c r="F25" s="16">
        <v>1876</v>
      </c>
      <c r="G25" s="16">
        <v>42</v>
      </c>
      <c r="H25" s="16">
        <v>3135643</v>
      </c>
      <c r="I25" s="192">
        <v>266811</v>
      </c>
      <c r="J25" s="16">
        <v>535302</v>
      </c>
      <c r="K25" s="16">
        <v>41857</v>
      </c>
      <c r="L25" s="16">
        <v>371233</v>
      </c>
      <c r="M25" s="16" t="s">
        <v>285</v>
      </c>
      <c r="N25" s="43" t="s">
        <v>282</v>
      </c>
      <c r="O25" s="16">
        <v>1215342</v>
      </c>
      <c r="P25" s="192">
        <v>150484</v>
      </c>
      <c r="Q25" s="16">
        <v>360516</v>
      </c>
      <c r="R25" s="16">
        <v>38287</v>
      </c>
      <c r="S25" s="16">
        <v>66122</v>
      </c>
      <c r="T25" s="43" t="s">
        <v>282</v>
      </c>
      <c r="U25" s="16" t="s">
        <v>285</v>
      </c>
      <c r="V25" s="16">
        <v>615765</v>
      </c>
      <c r="W25" s="192">
        <v>269654</v>
      </c>
      <c r="X25" s="16">
        <v>315457</v>
      </c>
      <c r="Y25" s="16">
        <v>26399</v>
      </c>
      <c r="Z25" s="16">
        <v>83446</v>
      </c>
      <c r="AA25" s="43" t="s">
        <v>282</v>
      </c>
      <c r="AB25" s="43" t="s">
        <v>282</v>
      </c>
      <c r="AC25" s="16">
        <v>694965</v>
      </c>
      <c r="AD25" s="192">
        <v>1254596</v>
      </c>
      <c r="AE25" s="16">
        <v>3036072</v>
      </c>
      <c r="AF25" s="16">
        <v>225089</v>
      </c>
      <c r="AG25" s="16">
        <v>1049902</v>
      </c>
      <c r="AH25" s="16">
        <v>219</v>
      </c>
      <c r="AI25" s="16">
        <v>0</v>
      </c>
      <c r="AJ25" s="16">
        <v>5565878</v>
      </c>
      <c r="AK25" s="192">
        <v>2648880</v>
      </c>
      <c r="AL25" s="16">
        <v>5608877</v>
      </c>
      <c r="AM25" s="16">
        <v>446366</v>
      </c>
      <c r="AN25" s="16">
        <v>2520829</v>
      </c>
      <c r="AO25" s="16">
        <v>2245</v>
      </c>
      <c r="AP25" s="16">
        <v>396</v>
      </c>
      <c r="AQ25" s="199">
        <v>11227593</v>
      </c>
      <c r="AT25" s="229"/>
      <c r="AU25" s="56"/>
      <c r="AV25" s="56"/>
      <c r="AW25" s="56"/>
      <c r="AX25" s="56"/>
      <c r="AY25" s="56"/>
      <c r="AZ25" s="56"/>
      <c r="BA25" s="56"/>
      <c r="BB25" s="56"/>
      <c r="BC25" s="56"/>
      <c r="BD25" s="56"/>
    </row>
    <row r="26" spans="1:59" ht="15.5">
      <c r="A26" s="153">
        <v>43709</v>
      </c>
      <c r="B26" s="17">
        <v>1007008</v>
      </c>
      <c r="C26" s="17">
        <v>1886381</v>
      </c>
      <c r="D26" s="17">
        <v>146728</v>
      </c>
      <c r="E26" s="17">
        <v>1379949</v>
      </c>
      <c r="F26" s="17">
        <v>1853</v>
      </c>
      <c r="G26" s="17">
        <v>159</v>
      </c>
      <c r="H26" s="17">
        <v>4422078</v>
      </c>
      <c r="I26" s="193">
        <v>558905</v>
      </c>
      <c r="J26" s="17">
        <v>1546035</v>
      </c>
      <c r="K26" s="17">
        <v>120946</v>
      </c>
      <c r="L26" s="17">
        <v>651366</v>
      </c>
      <c r="M26" s="17">
        <v>167</v>
      </c>
      <c r="N26" s="17">
        <v>82</v>
      </c>
      <c r="O26" s="17">
        <v>2877501</v>
      </c>
      <c r="P26" s="193">
        <v>222516</v>
      </c>
      <c r="Q26" s="17">
        <v>449860</v>
      </c>
      <c r="R26" s="17">
        <v>48940</v>
      </c>
      <c r="S26" s="17">
        <v>85240</v>
      </c>
      <c r="T26" s="45" t="s">
        <v>282</v>
      </c>
      <c r="U26" s="17" t="s">
        <v>285</v>
      </c>
      <c r="V26" s="17">
        <v>806608</v>
      </c>
      <c r="W26" s="193">
        <v>333993</v>
      </c>
      <c r="X26" s="17">
        <v>316731</v>
      </c>
      <c r="Y26" s="17">
        <v>26457</v>
      </c>
      <c r="Z26" s="17">
        <v>90633</v>
      </c>
      <c r="AA26" s="45" t="s">
        <v>282</v>
      </c>
      <c r="AB26" s="17" t="s">
        <v>285</v>
      </c>
      <c r="AC26" s="17">
        <v>767843</v>
      </c>
      <c r="AD26" s="193">
        <v>529011</v>
      </c>
      <c r="AE26" s="17">
        <v>1418591</v>
      </c>
      <c r="AF26" s="17">
        <v>108103</v>
      </c>
      <c r="AG26" s="17">
        <v>312617</v>
      </c>
      <c r="AH26" s="17">
        <v>236</v>
      </c>
      <c r="AI26" s="17">
        <v>71</v>
      </c>
      <c r="AJ26" s="17">
        <v>2368629</v>
      </c>
      <c r="AK26" s="193">
        <v>2651433</v>
      </c>
      <c r="AL26" s="17">
        <v>5617598</v>
      </c>
      <c r="AM26" s="17">
        <v>451174</v>
      </c>
      <c r="AN26" s="17">
        <v>2519805</v>
      </c>
      <c r="AO26" s="17">
        <v>2267</v>
      </c>
      <c r="AP26" s="17">
        <v>382</v>
      </c>
      <c r="AQ26" s="200">
        <v>11242659</v>
      </c>
      <c r="AT26" s="229"/>
      <c r="AU26" s="56"/>
      <c r="AV26" s="56"/>
      <c r="AW26" s="56"/>
      <c r="AX26" s="56"/>
      <c r="AY26" s="56"/>
      <c r="AZ26" s="56"/>
      <c r="BA26" s="56"/>
      <c r="BB26" s="56"/>
      <c r="BC26" s="56"/>
      <c r="BD26" s="56"/>
    </row>
    <row r="27" spans="1:59" ht="15.5">
      <c r="A27" s="154">
        <v>43800</v>
      </c>
      <c r="B27" s="18">
        <v>1005574</v>
      </c>
      <c r="C27" s="18">
        <v>1916697</v>
      </c>
      <c r="D27" s="18">
        <v>147981</v>
      </c>
      <c r="E27" s="18">
        <v>1374081</v>
      </c>
      <c r="F27" s="18">
        <v>1853</v>
      </c>
      <c r="G27" s="18">
        <v>140</v>
      </c>
      <c r="H27" s="18">
        <v>4446326</v>
      </c>
      <c r="I27" s="194">
        <v>605128</v>
      </c>
      <c r="J27" s="18">
        <v>1703114</v>
      </c>
      <c r="K27" s="18">
        <v>133009</v>
      </c>
      <c r="L27" s="18">
        <v>697563</v>
      </c>
      <c r="M27" s="18">
        <v>211</v>
      </c>
      <c r="N27" s="18">
        <v>170</v>
      </c>
      <c r="O27" s="18">
        <v>3139195</v>
      </c>
      <c r="P27" s="194">
        <v>331018</v>
      </c>
      <c r="Q27" s="18">
        <v>726326</v>
      </c>
      <c r="R27" s="18">
        <v>83181</v>
      </c>
      <c r="S27" s="18">
        <v>130515</v>
      </c>
      <c r="T27" s="18">
        <v>15</v>
      </c>
      <c r="U27" s="18">
        <v>288</v>
      </c>
      <c r="V27" s="18">
        <v>1271343</v>
      </c>
      <c r="W27" s="194">
        <v>431616</v>
      </c>
      <c r="X27" s="18">
        <v>420281</v>
      </c>
      <c r="Y27" s="18">
        <v>34885</v>
      </c>
      <c r="Z27" s="18">
        <v>112290</v>
      </c>
      <c r="AA27" s="243" t="s">
        <v>282</v>
      </c>
      <c r="AB27" s="18" t="s">
        <v>285</v>
      </c>
      <c r="AC27" s="18">
        <v>999114</v>
      </c>
      <c r="AD27" s="194">
        <v>275808</v>
      </c>
      <c r="AE27" s="18">
        <v>840319</v>
      </c>
      <c r="AF27" s="18">
        <v>53857</v>
      </c>
      <c r="AG27" s="18">
        <v>206534</v>
      </c>
      <c r="AH27" s="18" t="s">
        <v>285</v>
      </c>
      <c r="AI27" s="243" t="s">
        <v>282</v>
      </c>
      <c r="AJ27" s="18">
        <v>1376756</v>
      </c>
      <c r="AK27" s="194">
        <v>2649144</v>
      </c>
      <c r="AL27" s="18">
        <v>5606737</v>
      </c>
      <c r="AM27" s="18">
        <v>452913</v>
      </c>
      <c r="AN27" s="18">
        <v>2520983</v>
      </c>
      <c r="AO27" s="18">
        <v>2320</v>
      </c>
      <c r="AP27" s="18">
        <v>637</v>
      </c>
      <c r="AQ27" s="201">
        <v>11232734</v>
      </c>
      <c r="AT27" s="229"/>
      <c r="AU27" s="56"/>
      <c r="AV27" s="56"/>
      <c r="AW27" s="56"/>
      <c r="AX27" s="56"/>
      <c r="AY27" s="56"/>
      <c r="AZ27" s="56"/>
      <c r="BA27" s="56"/>
      <c r="BB27" s="56"/>
      <c r="BC27" s="56"/>
      <c r="BD27" s="56"/>
    </row>
    <row r="28" spans="1:59" ht="15.5">
      <c r="A28" s="153">
        <v>43891</v>
      </c>
      <c r="B28" s="17">
        <v>1000510</v>
      </c>
      <c r="C28" s="17">
        <v>1880166</v>
      </c>
      <c r="D28" s="17">
        <v>145439</v>
      </c>
      <c r="E28" s="17">
        <v>1365154</v>
      </c>
      <c r="F28" s="17">
        <v>1796</v>
      </c>
      <c r="G28" s="17">
        <v>319</v>
      </c>
      <c r="H28" s="17">
        <v>4393384</v>
      </c>
      <c r="I28" s="193">
        <v>672692</v>
      </c>
      <c r="J28" s="17">
        <v>1966142</v>
      </c>
      <c r="K28" s="17">
        <v>150395</v>
      </c>
      <c r="L28" s="17">
        <v>802903</v>
      </c>
      <c r="M28" s="17">
        <v>274</v>
      </c>
      <c r="N28" s="17">
        <v>845</v>
      </c>
      <c r="O28" s="17">
        <v>3593251</v>
      </c>
      <c r="P28" s="193">
        <v>406686</v>
      </c>
      <c r="Q28" s="17">
        <v>854632</v>
      </c>
      <c r="R28" s="17">
        <v>98747</v>
      </c>
      <c r="S28" s="17">
        <v>150278</v>
      </c>
      <c r="T28" s="17">
        <v>224</v>
      </c>
      <c r="U28" s="17">
        <v>1313</v>
      </c>
      <c r="V28" s="17">
        <v>1511880</v>
      </c>
      <c r="W28" s="193">
        <v>440271</v>
      </c>
      <c r="X28" s="17">
        <v>418819</v>
      </c>
      <c r="Y28" s="17">
        <v>34170</v>
      </c>
      <c r="Z28" s="17">
        <v>113801</v>
      </c>
      <c r="AA28" s="45" t="s">
        <v>282</v>
      </c>
      <c r="AB28" s="17" t="s">
        <v>285</v>
      </c>
      <c r="AC28" s="17">
        <v>1007252</v>
      </c>
      <c r="AD28" s="193">
        <v>129063</v>
      </c>
      <c r="AE28" s="17">
        <v>469371</v>
      </c>
      <c r="AF28" s="17">
        <v>25076</v>
      </c>
      <c r="AG28" s="17">
        <v>96282</v>
      </c>
      <c r="AH28" s="17">
        <v>0</v>
      </c>
      <c r="AI28" s="17">
        <v>0</v>
      </c>
      <c r="AJ28" s="17">
        <v>719792</v>
      </c>
      <c r="AK28" s="193">
        <v>2649222</v>
      </c>
      <c r="AL28" s="17">
        <v>5589130</v>
      </c>
      <c r="AM28" s="17">
        <v>453827</v>
      </c>
      <c r="AN28" s="17">
        <v>2528418</v>
      </c>
      <c r="AO28" s="17">
        <v>2300</v>
      </c>
      <c r="AP28" s="17">
        <v>2662</v>
      </c>
      <c r="AQ28" s="200">
        <v>11225559</v>
      </c>
      <c r="AT28" s="229"/>
      <c r="AU28" s="56"/>
      <c r="AV28" s="56"/>
      <c r="AW28" s="56"/>
      <c r="AX28" s="56"/>
      <c r="AY28" s="56"/>
      <c r="AZ28" s="56"/>
      <c r="BA28" s="56"/>
      <c r="BB28" s="56"/>
      <c r="BC28" s="56"/>
      <c r="BD28" s="56"/>
    </row>
    <row r="29" spans="1:59" ht="15.5">
      <c r="A29" s="154">
        <v>43983</v>
      </c>
      <c r="B29" s="18">
        <v>994615</v>
      </c>
      <c r="C29" s="18">
        <v>1848238</v>
      </c>
      <c r="D29" s="18">
        <v>144719</v>
      </c>
      <c r="E29" s="18">
        <v>1348593</v>
      </c>
      <c r="F29" s="18">
        <v>1822</v>
      </c>
      <c r="G29" s="18">
        <v>134</v>
      </c>
      <c r="H29" s="18">
        <v>4338121</v>
      </c>
      <c r="I29" s="194">
        <v>750265</v>
      </c>
      <c r="J29" s="18">
        <v>2240756</v>
      </c>
      <c r="K29" s="18">
        <v>165992</v>
      </c>
      <c r="L29" s="18">
        <v>876339</v>
      </c>
      <c r="M29" s="18">
        <v>318</v>
      </c>
      <c r="N29" s="18">
        <v>171</v>
      </c>
      <c r="O29" s="18">
        <v>4033841</v>
      </c>
      <c r="P29" s="194">
        <v>470115</v>
      </c>
      <c r="Q29" s="18">
        <v>1058727</v>
      </c>
      <c r="R29" s="18">
        <v>111032</v>
      </c>
      <c r="S29" s="18">
        <v>187791</v>
      </c>
      <c r="T29" s="18">
        <v>218</v>
      </c>
      <c r="U29" s="18">
        <v>164</v>
      </c>
      <c r="V29" s="18">
        <v>1828047</v>
      </c>
      <c r="W29" s="194">
        <v>435866</v>
      </c>
      <c r="X29" s="18">
        <v>413120</v>
      </c>
      <c r="Y29" s="18">
        <v>34272</v>
      </c>
      <c r="Z29" s="18">
        <v>112115</v>
      </c>
      <c r="AA29" s="243" t="s">
        <v>282</v>
      </c>
      <c r="AB29" s="18" t="s">
        <v>285</v>
      </c>
      <c r="AC29" s="18">
        <v>995401</v>
      </c>
      <c r="AD29" s="243" t="s">
        <v>282</v>
      </c>
      <c r="AE29" s="18">
        <v>0</v>
      </c>
      <c r="AF29" s="18">
        <v>0</v>
      </c>
      <c r="AG29" s="18">
        <v>0</v>
      </c>
      <c r="AH29" s="18">
        <v>0</v>
      </c>
      <c r="AI29" s="18">
        <v>0</v>
      </c>
      <c r="AJ29" s="243" t="s">
        <v>282</v>
      </c>
      <c r="AK29" s="194">
        <v>2650864</v>
      </c>
      <c r="AL29" s="18">
        <v>5560841</v>
      </c>
      <c r="AM29" s="18">
        <v>456015</v>
      </c>
      <c r="AN29" s="18">
        <v>2524838</v>
      </c>
      <c r="AO29" s="18">
        <v>2364</v>
      </c>
      <c r="AP29" s="18">
        <v>491</v>
      </c>
      <c r="AQ29" s="201">
        <v>11195413</v>
      </c>
      <c r="AT29" s="229"/>
      <c r="AU29" s="56"/>
      <c r="AV29" s="56"/>
      <c r="AW29" s="56"/>
      <c r="AX29" s="56"/>
      <c r="AY29" s="56"/>
      <c r="AZ29" s="56"/>
      <c r="BA29" s="56"/>
      <c r="BB29" s="56"/>
      <c r="BC29" s="56"/>
      <c r="BD29" s="56"/>
    </row>
    <row r="30" spans="1:59" ht="15.5">
      <c r="A30" s="153">
        <v>44075</v>
      </c>
      <c r="B30" s="17">
        <v>996072</v>
      </c>
      <c r="C30" s="17">
        <v>1841416</v>
      </c>
      <c r="D30" s="17">
        <v>146624</v>
      </c>
      <c r="E30" s="17">
        <v>1340268</v>
      </c>
      <c r="F30" s="17">
        <v>1782</v>
      </c>
      <c r="G30" s="17">
        <v>140</v>
      </c>
      <c r="H30" s="17">
        <v>4326302</v>
      </c>
      <c r="I30" s="193">
        <v>762539</v>
      </c>
      <c r="J30" s="17">
        <v>2262036</v>
      </c>
      <c r="K30" s="17">
        <v>169526</v>
      </c>
      <c r="L30" s="17">
        <v>892072</v>
      </c>
      <c r="M30" s="17">
        <v>377</v>
      </c>
      <c r="N30" s="17">
        <v>92</v>
      </c>
      <c r="O30" s="17">
        <v>4086642</v>
      </c>
      <c r="P30" s="193">
        <v>487018</v>
      </c>
      <c r="Q30" s="17">
        <v>1090638</v>
      </c>
      <c r="R30" s="17">
        <v>118889</v>
      </c>
      <c r="S30" s="17">
        <v>192108</v>
      </c>
      <c r="T30" s="17">
        <v>246</v>
      </c>
      <c r="U30" s="17">
        <v>116</v>
      </c>
      <c r="V30" s="17">
        <v>1889015</v>
      </c>
      <c r="W30" s="193">
        <v>436585</v>
      </c>
      <c r="X30" s="17">
        <v>415976</v>
      </c>
      <c r="Y30" s="17">
        <v>34808</v>
      </c>
      <c r="Z30" s="17">
        <v>111822</v>
      </c>
      <c r="AA30" s="45" t="s">
        <v>282</v>
      </c>
      <c r="AB30" s="45" t="s">
        <v>282</v>
      </c>
      <c r="AC30" s="17">
        <v>999206</v>
      </c>
      <c r="AD30" s="193">
        <v>0</v>
      </c>
      <c r="AE30" s="17">
        <v>0</v>
      </c>
      <c r="AF30" s="17">
        <v>0</v>
      </c>
      <c r="AG30" s="17">
        <v>0</v>
      </c>
      <c r="AH30" s="17">
        <v>0</v>
      </c>
      <c r="AI30" s="17">
        <v>0</v>
      </c>
      <c r="AJ30" s="17">
        <v>0</v>
      </c>
      <c r="AK30" s="193">
        <v>2682214</v>
      </c>
      <c r="AL30" s="17">
        <v>5610066</v>
      </c>
      <c r="AM30" s="17">
        <v>469847</v>
      </c>
      <c r="AN30" s="17">
        <v>2536270</v>
      </c>
      <c r="AO30" s="17">
        <v>2411</v>
      </c>
      <c r="AP30" s="17">
        <v>357</v>
      </c>
      <c r="AQ30" s="200">
        <v>11301165</v>
      </c>
      <c r="AR30" s="57"/>
      <c r="AS30" s="57"/>
      <c r="AT30" s="229"/>
      <c r="AU30" s="56"/>
      <c r="AV30" s="56"/>
      <c r="AW30" s="56"/>
      <c r="AX30" s="56"/>
      <c r="AY30" s="56"/>
      <c r="AZ30" s="56"/>
      <c r="BA30" s="56"/>
      <c r="BB30" s="56"/>
      <c r="BC30" s="56"/>
      <c r="BD30" s="56"/>
      <c r="BE30" s="57"/>
      <c r="BF30" s="57"/>
      <c r="BG30" s="57"/>
    </row>
    <row r="31" spans="1:59" ht="15.5">
      <c r="A31" s="154">
        <v>44166</v>
      </c>
      <c r="B31" s="18">
        <v>1008435</v>
      </c>
      <c r="C31" s="18">
        <v>1917454</v>
      </c>
      <c r="D31" s="18">
        <v>153068</v>
      </c>
      <c r="E31" s="18">
        <v>1339152</v>
      </c>
      <c r="F31" s="18">
        <v>1733</v>
      </c>
      <c r="G31" s="18">
        <v>120</v>
      </c>
      <c r="H31" s="18">
        <v>4419962</v>
      </c>
      <c r="I31" s="194">
        <v>754157</v>
      </c>
      <c r="J31" s="18">
        <v>2176329</v>
      </c>
      <c r="K31" s="18">
        <v>164986</v>
      </c>
      <c r="L31" s="18">
        <v>896712</v>
      </c>
      <c r="M31" s="18">
        <v>390</v>
      </c>
      <c r="N31" s="18">
        <v>80</v>
      </c>
      <c r="O31" s="18">
        <v>3992654</v>
      </c>
      <c r="P31" s="194">
        <v>496297</v>
      </c>
      <c r="Q31" s="18">
        <v>1113444</v>
      </c>
      <c r="R31" s="18">
        <v>121846</v>
      </c>
      <c r="S31" s="18">
        <v>194440</v>
      </c>
      <c r="T31" s="18">
        <v>238</v>
      </c>
      <c r="U31" s="18">
        <v>133</v>
      </c>
      <c r="V31" s="18">
        <v>1926398</v>
      </c>
      <c r="W31" s="194">
        <v>434188</v>
      </c>
      <c r="X31" s="18">
        <v>416797</v>
      </c>
      <c r="Y31" s="18">
        <v>35103</v>
      </c>
      <c r="Z31" s="18">
        <v>111058</v>
      </c>
      <c r="AA31" s="243" t="s">
        <v>282</v>
      </c>
      <c r="AB31" s="243" t="s">
        <v>282</v>
      </c>
      <c r="AC31" s="18">
        <v>997157</v>
      </c>
      <c r="AD31" s="194">
        <v>0</v>
      </c>
      <c r="AE31" s="18">
        <v>0</v>
      </c>
      <c r="AF31" s="18">
        <v>0</v>
      </c>
      <c r="AG31" s="18">
        <v>0</v>
      </c>
      <c r="AH31" s="18">
        <v>0</v>
      </c>
      <c r="AI31" s="18">
        <v>0</v>
      </c>
      <c r="AJ31" s="18">
        <v>0</v>
      </c>
      <c r="AK31" s="194">
        <v>2693077</v>
      </c>
      <c r="AL31" s="18">
        <v>5624024</v>
      </c>
      <c r="AM31" s="18">
        <v>475003</v>
      </c>
      <c r="AN31" s="18">
        <v>2541362</v>
      </c>
      <c r="AO31" s="18">
        <v>2365</v>
      </c>
      <c r="AP31" s="18">
        <v>340</v>
      </c>
      <c r="AQ31" s="201">
        <v>11336171</v>
      </c>
      <c r="AR31" s="57"/>
      <c r="AS31" s="57"/>
      <c r="AT31" s="229"/>
      <c r="AU31" s="56"/>
      <c r="AV31" s="56"/>
      <c r="AW31" s="56"/>
      <c r="AX31" s="56"/>
      <c r="AY31" s="56"/>
      <c r="AZ31" s="56"/>
      <c r="BA31" s="56"/>
      <c r="BB31" s="56"/>
      <c r="BC31" s="56"/>
      <c r="BD31" s="56"/>
      <c r="BE31" s="57"/>
      <c r="BF31" s="57"/>
      <c r="BG31" s="57"/>
    </row>
    <row r="32" spans="1:59" ht="15.5">
      <c r="A32" s="153">
        <v>44256</v>
      </c>
      <c r="B32" s="17">
        <v>1001230</v>
      </c>
      <c r="C32" s="17">
        <v>1886003</v>
      </c>
      <c r="D32" s="17">
        <v>151992</v>
      </c>
      <c r="E32" s="17">
        <v>1319807</v>
      </c>
      <c r="F32" s="17">
        <v>1670</v>
      </c>
      <c r="G32" s="17">
        <v>2686</v>
      </c>
      <c r="H32" s="17">
        <v>4363388</v>
      </c>
      <c r="I32" s="193">
        <v>771361</v>
      </c>
      <c r="J32" s="17">
        <v>2241861</v>
      </c>
      <c r="K32" s="17">
        <v>170423</v>
      </c>
      <c r="L32" s="17">
        <v>935519</v>
      </c>
      <c r="M32" s="17">
        <v>419</v>
      </c>
      <c r="N32" s="17">
        <v>1476</v>
      </c>
      <c r="O32" s="17">
        <v>4121059</v>
      </c>
      <c r="P32" s="193">
        <v>493044</v>
      </c>
      <c r="Q32" s="17">
        <v>1074187</v>
      </c>
      <c r="R32" s="17">
        <v>123176</v>
      </c>
      <c r="S32" s="17">
        <v>181420</v>
      </c>
      <c r="T32" s="17">
        <v>251</v>
      </c>
      <c r="U32" s="17">
        <v>674</v>
      </c>
      <c r="V32" s="17">
        <v>1872752</v>
      </c>
      <c r="W32" s="193">
        <v>441392</v>
      </c>
      <c r="X32" s="17">
        <v>392172</v>
      </c>
      <c r="Y32" s="17">
        <v>34709</v>
      </c>
      <c r="Z32" s="17">
        <v>112676</v>
      </c>
      <c r="AA32" s="45" t="s">
        <v>282</v>
      </c>
      <c r="AB32" s="17" t="s">
        <v>285</v>
      </c>
      <c r="AC32" s="17">
        <v>981128</v>
      </c>
      <c r="AD32" s="193">
        <v>0</v>
      </c>
      <c r="AE32" s="17">
        <v>0</v>
      </c>
      <c r="AF32" s="17">
        <v>0</v>
      </c>
      <c r="AG32" s="17">
        <v>0</v>
      </c>
      <c r="AH32" s="17">
        <v>0</v>
      </c>
      <c r="AI32" s="17">
        <v>0</v>
      </c>
      <c r="AJ32" s="17">
        <v>0</v>
      </c>
      <c r="AK32" s="193">
        <v>2707027</v>
      </c>
      <c r="AL32" s="17">
        <v>5594223</v>
      </c>
      <c r="AM32" s="17">
        <v>480300</v>
      </c>
      <c r="AN32" s="17">
        <v>2549422</v>
      </c>
      <c r="AO32" s="17">
        <v>2344</v>
      </c>
      <c r="AP32" s="17">
        <v>5011</v>
      </c>
      <c r="AQ32" s="200">
        <v>11338327</v>
      </c>
      <c r="AR32" s="57"/>
      <c r="AS32" s="57"/>
      <c r="AT32" s="229"/>
      <c r="AU32" s="56"/>
      <c r="AV32" s="56"/>
      <c r="AW32" s="56"/>
      <c r="AX32" s="56"/>
      <c r="AY32" s="56"/>
      <c r="AZ32" s="56"/>
      <c r="BA32" s="56"/>
      <c r="BB32" s="56"/>
      <c r="BC32" s="56"/>
      <c r="BD32" s="56"/>
      <c r="BE32" s="57"/>
      <c r="BF32" s="57"/>
      <c r="BG32" s="57"/>
    </row>
    <row r="33" spans="1:59" s="82" customFormat="1" ht="15.5">
      <c r="A33" s="155">
        <v>44348</v>
      </c>
      <c r="B33" s="60">
        <v>995001</v>
      </c>
      <c r="C33" s="60">
        <v>1862522</v>
      </c>
      <c r="D33" s="60">
        <v>146911</v>
      </c>
      <c r="E33" s="60">
        <v>1307709</v>
      </c>
      <c r="F33" s="60">
        <v>1592</v>
      </c>
      <c r="G33" s="60">
        <v>157</v>
      </c>
      <c r="H33" s="60">
        <v>4313892</v>
      </c>
      <c r="I33" s="195">
        <v>781654</v>
      </c>
      <c r="J33" s="60">
        <v>2245745</v>
      </c>
      <c r="K33" s="60">
        <v>159695</v>
      </c>
      <c r="L33" s="60">
        <v>953340</v>
      </c>
      <c r="M33" s="60">
        <v>438</v>
      </c>
      <c r="N33" s="60">
        <v>37</v>
      </c>
      <c r="O33" s="60">
        <v>4140909</v>
      </c>
      <c r="P33" s="195">
        <v>506868</v>
      </c>
      <c r="Q33" s="60">
        <v>1108947</v>
      </c>
      <c r="R33" s="60">
        <v>112079</v>
      </c>
      <c r="S33" s="60">
        <v>186039</v>
      </c>
      <c r="T33" s="60">
        <v>231</v>
      </c>
      <c r="U33" s="60">
        <v>22</v>
      </c>
      <c r="V33" s="60">
        <v>1914186</v>
      </c>
      <c r="W33" s="195">
        <v>441750</v>
      </c>
      <c r="X33" s="60">
        <v>394829</v>
      </c>
      <c r="Y33" s="60">
        <v>21744</v>
      </c>
      <c r="Z33" s="60">
        <v>112448</v>
      </c>
      <c r="AA33" s="243" t="s">
        <v>282</v>
      </c>
      <c r="AB33" s="60" t="s">
        <v>285</v>
      </c>
      <c r="AC33" s="60">
        <v>970789</v>
      </c>
      <c r="AD33" s="194">
        <v>0</v>
      </c>
      <c r="AE33" s="18">
        <v>0</v>
      </c>
      <c r="AF33" s="18">
        <v>0</v>
      </c>
      <c r="AG33" s="18">
        <v>0</v>
      </c>
      <c r="AH33" s="18">
        <v>0</v>
      </c>
      <c r="AI33" s="18">
        <v>0</v>
      </c>
      <c r="AJ33" s="18">
        <v>0</v>
      </c>
      <c r="AK33" s="195">
        <v>2725273</v>
      </c>
      <c r="AL33" s="60">
        <v>5612043</v>
      </c>
      <c r="AM33" s="60">
        <v>440429</v>
      </c>
      <c r="AN33" s="60">
        <v>2559536</v>
      </c>
      <c r="AO33" s="60">
        <v>2265</v>
      </c>
      <c r="AP33" s="60">
        <v>230</v>
      </c>
      <c r="AQ33" s="60">
        <v>11339776</v>
      </c>
      <c r="AR33" s="272"/>
      <c r="AS33" s="83"/>
      <c r="AT33" s="229"/>
      <c r="AU33" s="56"/>
      <c r="AV33" s="56"/>
      <c r="AW33" s="56"/>
      <c r="AX33" s="56"/>
      <c r="AY33" s="56"/>
      <c r="AZ33" s="56"/>
      <c r="BA33" s="56"/>
      <c r="BB33" s="56"/>
      <c r="BC33" s="56"/>
      <c r="BD33" s="56"/>
      <c r="BE33" s="83"/>
      <c r="BF33" s="83"/>
      <c r="BG33" s="83"/>
    </row>
    <row r="34" spans="1:59" ht="15.5">
      <c r="A34" s="153">
        <v>44440</v>
      </c>
      <c r="B34" s="17">
        <v>992860</v>
      </c>
      <c r="C34" s="17">
        <v>1841864</v>
      </c>
      <c r="D34" s="17">
        <v>151998</v>
      </c>
      <c r="E34" s="17">
        <v>1303468</v>
      </c>
      <c r="F34" s="17">
        <v>1594</v>
      </c>
      <c r="G34" s="17">
        <v>111</v>
      </c>
      <c r="H34" s="17">
        <v>4291895</v>
      </c>
      <c r="I34" s="193">
        <v>790776</v>
      </c>
      <c r="J34" s="17">
        <v>2250396</v>
      </c>
      <c r="K34" s="17">
        <v>174056</v>
      </c>
      <c r="L34" s="17">
        <v>967685</v>
      </c>
      <c r="M34" s="17">
        <v>508</v>
      </c>
      <c r="N34" s="17">
        <v>54</v>
      </c>
      <c r="O34" s="17">
        <v>4183475</v>
      </c>
      <c r="P34" s="193">
        <v>527719</v>
      </c>
      <c r="Q34" s="17">
        <v>1179550</v>
      </c>
      <c r="R34" s="17">
        <v>132316</v>
      </c>
      <c r="S34" s="17">
        <v>198272</v>
      </c>
      <c r="T34" s="17">
        <v>255</v>
      </c>
      <c r="U34" s="17">
        <v>49</v>
      </c>
      <c r="V34" s="17">
        <v>2038161</v>
      </c>
      <c r="W34" s="193">
        <v>443888</v>
      </c>
      <c r="X34" s="17">
        <v>399216</v>
      </c>
      <c r="Y34" s="17">
        <v>35779</v>
      </c>
      <c r="Z34" s="17">
        <v>113202</v>
      </c>
      <c r="AA34" s="45" t="s">
        <v>282</v>
      </c>
      <c r="AB34" s="17" t="s">
        <v>285</v>
      </c>
      <c r="AC34" s="17">
        <v>992121</v>
      </c>
      <c r="AD34" s="193">
        <v>0</v>
      </c>
      <c r="AE34" s="17">
        <v>0</v>
      </c>
      <c r="AF34" s="17">
        <v>0</v>
      </c>
      <c r="AG34" s="17">
        <v>0</v>
      </c>
      <c r="AH34" s="17">
        <v>0</v>
      </c>
      <c r="AI34" s="17">
        <v>0</v>
      </c>
      <c r="AJ34" s="17">
        <v>0</v>
      </c>
      <c r="AK34" s="193">
        <v>2755243</v>
      </c>
      <c r="AL34" s="17">
        <v>5671026</v>
      </c>
      <c r="AM34" s="17">
        <v>494149</v>
      </c>
      <c r="AN34" s="17">
        <v>2582627</v>
      </c>
      <c r="AO34" s="17">
        <v>2363</v>
      </c>
      <c r="AP34" s="17">
        <v>244</v>
      </c>
      <c r="AQ34" s="17">
        <v>11505652</v>
      </c>
      <c r="AR34" s="57"/>
      <c r="AS34" s="57"/>
      <c r="AT34" s="229"/>
      <c r="AU34" s="56"/>
      <c r="AV34" s="56"/>
      <c r="AW34" s="56"/>
      <c r="AX34" s="56"/>
      <c r="AY34" s="56"/>
      <c r="AZ34" s="56"/>
      <c r="BA34" s="56"/>
      <c r="BB34" s="56"/>
      <c r="BC34" s="56"/>
      <c r="BD34" s="56"/>
      <c r="BE34" s="57"/>
      <c r="BF34" s="57"/>
      <c r="BG34" s="57"/>
    </row>
    <row r="35" spans="1:59" s="10" customFormat="1" ht="15.5">
      <c r="A35" s="154">
        <v>44531</v>
      </c>
      <c r="B35" s="18">
        <v>995123</v>
      </c>
      <c r="C35" s="18">
        <v>1839859</v>
      </c>
      <c r="D35" s="18">
        <v>153596</v>
      </c>
      <c r="E35" s="18">
        <v>1306719</v>
      </c>
      <c r="F35" s="18">
        <v>1572</v>
      </c>
      <c r="G35" s="18">
        <v>240</v>
      </c>
      <c r="H35" s="18">
        <v>4297109</v>
      </c>
      <c r="I35" s="194">
        <v>800901</v>
      </c>
      <c r="J35" s="18">
        <v>2262260</v>
      </c>
      <c r="K35" s="18">
        <v>176182</v>
      </c>
      <c r="L35" s="18">
        <v>979802</v>
      </c>
      <c r="M35" s="18">
        <v>527</v>
      </c>
      <c r="N35" s="18">
        <v>40</v>
      </c>
      <c r="O35" s="18">
        <v>4219712</v>
      </c>
      <c r="P35" s="194">
        <v>534100</v>
      </c>
      <c r="Q35" s="18">
        <v>1174306</v>
      </c>
      <c r="R35" s="18">
        <v>135311</v>
      </c>
      <c r="S35" s="18">
        <v>195279</v>
      </c>
      <c r="T35" s="18">
        <v>251</v>
      </c>
      <c r="U35" s="18">
        <v>45</v>
      </c>
      <c r="V35" s="18">
        <v>2039292</v>
      </c>
      <c r="W35" s="194">
        <v>450969</v>
      </c>
      <c r="X35" s="18">
        <v>440989</v>
      </c>
      <c r="Y35" s="18">
        <v>37715</v>
      </c>
      <c r="Z35" s="18">
        <v>120930</v>
      </c>
      <c r="AA35" s="243" t="s">
        <v>282</v>
      </c>
      <c r="AB35" s="243" t="s">
        <v>282</v>
      </c>
      <c r="AC35" s="18">
        <v>1050617</v>
      </c>
      <c r="AD35" s="198">
        <v>0</v>
      </c>
      <c r="AE35" s="18">
        <v>0</v>
      </c>
      <c r="AF35" s="18">
        <v>0</v>
      </c>
      <c r="AG35" s="18">
        <v>0</v>
      </c>
      <c r="AH35" s="18">
        <v>0</v>
      </c>
      <c r="AI35" s="18">
        <v>0</v>
      </c>
      <c r="AJ35" s="18">
        <v>0</v>
      </c>
      <c r="AK35" s="194">
        <v>2781093</v>
      </c>
      <c r="AL35" s="18">
        <v>5717414</v>
      </c>
      <c r="AM35" s="18">
        <v>502804</v>
      </c>
      <c r="AN35" s="18">
        <v>2602730</v>
      </c>
      <c r="AO35" s="18">
        <v>2356</v>
      </c>
      <c r="AP35" s="18">
        <v>333</v>
      </c>
      <c r="AQ35" s="18">
        <v>11606730</v>
      </c>
      <c r="AT35" s="229"/>
      <c r="AU35" s="56"/>
      <c r="AV35" s="56"/>
      <c r="AW35" s="56"/>
      <c r="AX35" s="56"/>
      <c r="AY35" s="56"/>
      <c r="AZ35" s="56"/>
      <c r="BA35" s="56"/>
      <c r="BB35" s="56"/>
      <c r="BC35" s="56"/>
      <c r="BD35" s="56"/>
    </row>
    <row r="36" spans="1:59" s="10" customFormat="1" ht="15.5">
      <c r="A36" s="153">
        <v>44621</v>
      </c>
      <c r="B36" s="17">
        <v>988925</v>
      </c>
      <c r="C36" s="17">
        <v>1842996</v>
      </c>
      <c r="D36" s="17">
        <v>153518</v>
      </c>
      <c r="E36" s="17">
        <v>1290487</v>
      </c>
      <c r="F36" s="17">
        <v>1510</v>
      </c>
      <c r="G36" s="17">
        <v>2689</v>
      </c>
      <c r="H36" s="17">
        <v>4280125</v>
      </c>
      <c r="I36" s="193">
        <v>811771</v>
      </c>
      <c r="J36" s="17">
        <v>2265608</v>
      </c>
      <c r="K36" s="17">
        <v>177289</v>
      </c>
      <c r="L36" s="17">
        <v>996001</v>
      </c>
      <c r="M36" s="17">
        <v>545</v>
      </c>
      <c r="N36" s="17">
        <v>1400</v>
      </c>
      <c r="O36" s="17">
        <v>4252614</v>
      </c>
      <c r="P36" s="193">
        <v>543880</v>
      </c>
      <c r="Q36" s="17">
        <v>1193845</v>
      </c>
      <c r="R36" s="17">
        <v>138958</v>
      </c>
      <c r="S36" s="17">
        <v>198189</v>
      </c>
      <c r="T36" s="17">
        <v>237</v>
      </c>
      <c r="U36" s="17">
        <v>679</v>
      </c>
      <c r="V36" s="17">
        <v>2075788</v>
      </c>
      <c r="W36" s="193">
        <v>446038</v>
      </c>
      <c r="X36" s="17">
        <v>410272</v>
      </c>
      <c r="Y36" s="17">
        <v>36707</v>
      </c>
      <c r="Z36" s="17">
        <v>118478</v>
      </c>
      <c r="AA36" s="45" t="s">
        <v>282</v>
      </c>
      <c r="AB36" s="17" t="s">
        <v>285</v>
      </c>
      <c r="AC36" s="17">
        <v>1011634</v>
      </c>
      <c r="AD36" s="193">
        <v>0</v>
      </c>
      <c r="AE36" s="17">
        <v>0</v>
      </c>
      <c r="AF36" s="17">
        <v>0</v>
      </c>
      <c r="AG36" s="17">
        <v>0</v>
      </c>
      <c r="AH36" s="17">
        <v>0</v>
      </c>
      <c r="AI36" s="17">
        <v>0</v>
      </c>
      <c r="AJ36" s="17">
        <v>0</v>
      </c>
      <c r="AK36" s="193">
        <v>2790614</v>
      </c>
      <c r="AL36" s="17">
        <v>5712721</v>
      </c>
      <c r="AM36" s="17">
        <v>506472</v>
      </c>
      <c r="AN36" s="17">
        <v>2603155</v>
      </c>
      <c r="AO36" s="17">
        <v>2298</v>
      </c>
      <c r="AP36" s="17">
        <v>4901</v>
      </c>
      <c r="AQ36" s="17">
        <v>11620161</v>
      </c>
      <c r="AT36" s="229"/>
      <c r="AU36" s="56"/>
      <c r="AV36" s="56"/>
      <c r="AW36" s="56"/>
      <c r="AX36" s="56"/>
      <c r="AY36" s="56"/>
      <c r="AZ36" s="56"/>
      <c r="BA36" s="56"/>
      <c r="BB36" s="56"/>
      <c r="BC36" s="56"/>
      <c r="BD36" s="56"/>
    </row>
    <row r="37" spans="1:59" s="10" customFormat="1" ht="15.5">
      <c r="A37" s="155">
        <v>44713</v>
      </c>
      <c r="B37" s="197">
        <v>983440</v>
      </c>
      <c r="C37" s="197">
        <v>1828048</v>
      </c>
      <c r="D37" s="197">
        <v>154222</v>
      </c>
      <c r="E37" s="197">
        <v>1280116</v>
      </c>
      <c r="F37" s="197">
        <v>1491</v>
      </c>
      <c r="G37" s="197">
        <v>266</v>
      </c>
      <c r="H37" s="197">
        <v>4247583</v>
      </c>
      <c r="I37" s="198">
        <v>822134</v>
      </c>
      <c r="J37" s="197">
        <v>2272460</v>
      </c>
      <c r="K37" s="197">
        <v>179242</v>
      </c>
      <c r="L37" s="197">
        <v>1009914</v>
      </c>
      <c r="M37" s="197">
        <v>594</v>
      </c>
      <c r="N37" s="197">
        <v>217</v>
      </c>
      <c r="O37" s="197">
        <v>4284561</v>
      </c>
      <c r="P37" s="198">
        <v>557652</v>
      </c>
      <c r="Q37" s="197">
        <v>1224668</v>
      </c>
      <c r="R37" s="197">
        <v>143603</v>
      </c>
      <c r="S37" s="197">
        <v>203011</v>
      </c>
      <c r="T37" s="197">
        <v>249</v>
      </c>
      <c r="U37" s="197">
        <v>85</v>
      </c>
      <c r="V37" s="197">
        <v>2129268</v>
      </c>
      <c r="W37" s="198">
        <v>446884</v>
      </c>
      <c r="X37" s="197">
        <v>412942</v>
      </c>
      <c r="Y37" s="197">
        <v>37278</v>
      </c>
      <c r="Z37" s="197">
        <v>118873</v>
      </c>
      <c r="AA37" s="243" t="s">
        <v>282</v>
      </c>
      <c r="AB37" s="273" t="s">
        <v>282</v>
      </c>
      <c r="AC37" s="197">
        <v>1015990</v>
      </c>
      <c r="AD37" s="198">
        <v>0</v>
      </c>
      <c r="AE37" s="18">
        <v>0</v>
      </c>
      <c r="AF37" s="18">
        <v>0</v>
      </c>
      <c r="AG37" s="18">
        <v>0</v>
      </c>
      <c r="AH37" s="18">
        <v>0</v>
      </c>
      <c r="AI37" s="18">
        <v>0</v>
      </c>
      <c r="AJ37" s="18">
        <v>0</v>
      </c>
      <c r="AK37" s="198">
        <v>2810110</v>
      </c>
      <c r="AL37" s="197">
        <v>5738118</v>
      </c>
      <c r="AM37" s="197">
        <v>514345</v>
      </c>
      <c r="AN37" s="197">
        <v>2611914</v>
      </c>
      <c r="AO37" s="197">
        <v>2338</v>
      </c>
      <c r="AP37" s="197">
        <v>577</v>
      </c>
      <c r="AQ37" s="197">
        <v>11677402</v>
      </c>
      <c r="AT37" s="229"/>
      <c r="AU37" s="56"/>
      <c r="AV37" s="56"/>
      <c r="AW37" s="56"/>
      <c r="AX37" s="56"/>
      <c r="AY37" s="56"/>
      <c r="AZ37" s="56"/>
      <c r="BA37" s="56"/>
      <c r="BB37" s="56"/>
      <c r="BC37" s="56"/>
      <c r="BD37" s="56"/>
    </row>
    <row r="38" spans="1:59" s="11" customFormat="1" ht="15.5">
      <c r="A38" s="153">
        <v>44805</v>
      </c>
      <c r="B38" s="17">
        <v>978322</v>
      </c>
      <c r="C38" s="17">
        <v>1822701</v>
      </c>
      <c r="D38" s="17">
        <v>155962</v>
      </c>
      <c r="E38" s="17">
        <v>1268229</v>
      </c>
      <c r="F38" s="17">
        <v>1424</v>
      </c>
      <c r="G38" s="17">
        <v>305</v>
      </c>
      <c r="H38" s="17">
        <v>4226943</v>
      </c>
      <c r="I38" s="193">
        <v>831300</v>
      </c>
      <c r="J38" s="17">
        <v>2285897</v>
      </c>
      <c r="K38" s="17">
        <v>181926</v>
      </c>
      <c r="L38" s="17">
        <v>1020693</v>
      </c>
      <c r="M38" s="17">
        <v>652</v>
      </c>
      <c r="N38" s="17">
        <v>736</v>
      </c>
      <c r="O38" s="17">
        <v>4321204</v>
      </c>
      <c r="P38" s="193">
        <v>569362</v>
      </c>
      <c r="Q38" s="17">
        <v>1261443</v>
      </c>
      <c r="R38" s="17">
        <v>149276</v>
      </c>
      <c r="S38" s="17">
        <v>206885</v>
      </c>
      <c r="T38" s="17">
        <v>233</v>
      </c>
      <c r="U38" s="17">
        <v>222</v>
      </c>
      <c r="V38" s="17">
        <v>2187421</v>
      </c>
      <c r="W38" s="193">
        <v>448766</v>
      </c>
      <c r="X38" s="17">
        <v>419263</v>
      </c>
      <c r="Y38" s="17">
        <v>38332</v>
      </c>
      <c r="Z38" s="17">
        <v>120271</v>
      </c>
      <c r="AA38" s="45" t="s">
        <v>282</v>
      </c>
      <c r="AB38" s="17" t="s">
        <v>285</v>
      </c>
      <c r="AC38" s="17">
        <v>1026729</v>
      </c>
      <c r="AD38" s="193"/>
      <c r="AE38" s="17">
        <v>0</v>
      </c>
      <c r="AF38" s="17">
        <v>0</v>
      </c>
      <c r="AG38" s="17">
        <v>0</v>
      </c>
      <c r="AH38" s="17">
        <v>0</v>
      </c>
      <c r="AI38" s="17">
        <v>0</v>
      </c>
      <c r="AJ38" s="17">
        <v>0</v>
      </c>
      <c r="AK38" s="193">
        <v>2827750</v>
      </c>
      <c r="AL38" s="17">
        <v>5789304</v>
      </c>
      <c r="AM38" s="17">
        <v>525496</v>
      </c>
      <c r="AN38" s="17">
        <v>2616078</v>
      </c>
      <c r="AO38" s="17">
        <v>2313</v>
      </c>
      <c r="AP38" s="17">
        <v>1356</v>
      </c>
      <c r="AQ38" s="17">
        <v>11762297</v>
      </c>
      <c r="AT38" s="229"/>
      <c r="AU38" s="56"/>
      <c r="AV38" s="56"/>
      <c r="AW38" s="56"/>
      <c r="AX38" s="56"/>
      <c r="AY38" s="56"/>
      <c r="AZ38" s="56"/>
      <c r="BA38" s="56"/>
      <c r="BB38" s="56"/>
      <c r="BC38" s="56"/>
      <c r="BD38" s="56"/>
    </row>
    <row r="39" spans="1:59" s="10" customFormat="1" ht="15.5">
      <c r="A39" s="154">
        <v>44896</v>
      </c>
      <c r="B39" s="197">
        <v>969357</v>
      </c>
      <c r="C39" s="197">
        <v>1815163</v>
      </c>
      <c r="D39" s="197">
        <v>157118</v>
      </c>
      <c r="E39" s="197">
        <v>1253625</v>
      </c>
      <c r="F39" s="197">
        <v>1365</v>
      </c>
      <c r="G39" s="197">
        <v>164</v>
      </c>
      <c r="H39" s="197">
        <v>4196792</v>
      </c>
      <c r="I39" s="198">
        <v>838191</v>
      </c>
      <c r="J39" s="197">
        <v>2307490</v>
      </c>
      <c r="K39" s="197">
        <v>185476</v>
      </c>
      <c r="L39" s="197">
        <v>1027918</v>
      </c>
      <c r="M39" s="197">
        <v>709</v>
      </c>
      <c r="N39" s="197">
        <v>1055</v>
      </c>
      <c r="O39" s="197">
        <v>4360839</v>
      </c>
      <c r="P39" s="198">
        <v>573965</v>
      </c>
      <c r="Q39" s="197">
        <v>1289747</v>
      </c>
      <c r="R39" s="197">
        <v>152801</v>
      </c>
      <c r="S39" s="197">
        <v>208678</v>
      </c>
      <c r="T39" s="197">
        <v>224</v>
      </c>
      <c r="U39" s="197">
        <v>331</v>
      </c>
      <c r="V39" s="197">
        <v>2225746</v>
      </c>
      <c r="W39" s="198">
        <v>447480</v>
      </c>
      <c r="X39" s="197">
        <v>424584</v>
      </c>
      <c r="Y39" s="197">
        <v>38842</v>
      </c>
      <c r="Z39" s="197">
        <v>120469</v>
      </c>
      <c r="AA39" s="243" t="s">
        <v>282</v>
      </c>
      <c r="AB39" s="197" t="s">
        <v>285</v>
      </c>
      <c r="AC39" s="197">
        <v>1031394</v>
      </c>
      <c r="AD39" s="198">
        <v>0</v>
      </c>
      <c r="AE39" s="18">
        <v>0</v>
      </c>
      <c r="AF39" s="18">
        <v>0</v>
      </c>
      <c r="AG39" s="18">
        <v>0</v>
      </c>
      <c r="AH39" s="18">
        <v>0</v>
      </c>
      <c r="AI39" s="18">
        <v>0</v>
      </c>
      <c r="AJ39" s="18">
        <v>0</v>
      </c>
      <c r="AK39" s="198">
        <v>2828993</v>
      </c>
      <c r="AL39" s="197">
        <v>5836984</v>
      </c>
      <c r="AM39" s="197">
        <v>534237</v>
      </c>
      <c r="AN39" s="197">
        <v>2610690</v>
      </c>
      <c r="AO39" s="197">
        <v>2302</v>
      </c>
      <c r="AP39" s="197">
        <v>1565</v>
      </c>
      <c r="AQ39" s="197">
        <v>11814771</v>
      </c>
      <c r="AS39" s="121"/>
      <c r="AT39" s="229"/>
      <c r="AU39" s="56"/>
      <c r="AV39" s="56"/>
      <c r="AW39" s="56"/>
      <c r="AX39" s="56"/>
      <c r="AY39" s="56"/>
      <c r="AZ39" s="56"/>
      <c r="BA39" s="56"/>
      <c r="BB39" s="56"/>
      <c r="BC39" s="56"/>
      <c r="BD39" s="56"/>
    </row>
    <row r="40" spans="1:59" s="125" customFormat="1" ht="15.5">
      <c r="A40" s="153">
        <v>44986</v>
      </c>
      <c r="B40" s="17">
        <v>961669</v>
      </c>
      <c r="C40" s="17">
        <v>1793449</v>
      </c>
      <c r="D40" s="17">
        <v>156261</v>
      </c>
      <c r="E40" s="17">
        <v>1238898</v>
      </c>
      <c r="F40" s="17">
        <v>1323</v>
      </c>
      <c r="G40" s="17">
        <v>2305</v>
      </c>
      <c r="H40" s="17">
        <v>4153905</v>
      </c>
      <c r="I40" s="193">
        <v>848767</v>
      </c>
      <c r="J40" s="17">
        <v>2331870</v>
      </c>
      <c r="K40" s="17">
        <v>189114</v>
      </c>
      <c r="L40" s="17">
        <v>1039522</v>
      </c>
      <c r="M40" s="17">
        <v>735</v>
      </c>
      <c r="N40" s="17">
        <v>2985</v>
      </c>
      <c r="O40" s="17">
        <v>4412993</v>
      </c>
      <c r="P40" s="193">
        <v>580910</v>
      </c>
      <c r="Q40" s="17">
        <v>1322285</v>
      </c>
      <c r="R40" s="17">
        <v>157297</v>
      </c>
      <c r="S40" s="17">
        <v>212133</v>
      </c>
      <c r="T40" s="17">
        <v>231</v>
      </c>
      <c r="U40" s="17">
        <v>1266</v>
      </c>
      <c r="V40" s="17">
        <v>2274122</v>
      </c>
      <c r="W40" s="193">
        <v>446905</v>
      </c>
      <c r="X40" s="17">
        <v>430168</v>
      </c>
      <c r="Y40" s="17">
        <v>39533</v>
      </c>
      <c r="Z40" s="17">
        <v>120384</v>
      </c>
      <c r="AA40" s="45" t="s">
        <v>282</v>
      </c>
      <c r="AB40" s="17" t="s">
        <v>285</v>
      </c>
      <c r="AC40" s="17">
        <v>1037042</v>
      </c>
      <c r="AD40" s="213">
        <v>0</v>
      </c>
      <c r="AE40" s="17">
        <v>0</v>
      </c>
      <c r="AF40" s="17">
        <v>0</v>
      </c>
      <c r="AG40" s="17">
        <v>0</v>
      </c>
      <c r="AH40" s="17">
        <v>0</v>
      </c>
      <c r="AI40" s="17">
        <v>0</v>
      </c>
      <c r="AJ40" s="17">
        <v>0</v>
      </c>
      <c r="AK40" s="193">
        <v>2838251</v>
      </c>
      <c r="AL40" s="17">
        <v>5877772</v>
      </c>
      <c r="AM40" s="17">
        <v>542205</v>
      </c>
      <c r="AN40" s="17">
        <v>2610937</v>
      </c>
      <c r="AO40" s="17">
        <v>2295</v>
      </c>
      <c r="AP40" s="17">
        <v>6602</v>
      </c>
      <c r="AQ40" s="17">
        <v>11878062</v>
      </c>
      <c r="AT40" s="229"/>
      <c r="AU40" s="56"/>
      <c r="AV40" s="56"/>
      <c r="AW40" s="56"/>
      <c r="AX40" s="56"/>
      <c r="AY40" s="56"/>
      <c r="AZ40" s="56"/>
      <c r="BA40" s="56"/>
      <c r="BB40" s="56"/>
      <c r="BC40" s="56"/>
      <c r="BD40" s="56"/>
    </row>
    <row r="41" spans="1:59" s="10" customFormat="1" ht="15.5">
      <c r="A41" s="154">
        <v>45080</v>
      </c>
      <c r="B41" s="197">
        <v>951622</v>
      </c>
      <c r="C41" s="197">
        <v>1774805</v>
      </c>
      <c r="D41" s="197">
        <v>156644</v>
      </c>
      <c r="E41" s="197">
        <v>1220390</v>
      </c>
      <c r="F41" s="197">
        <v>1313</v>
      </c>
      <c r="G41" s="197">
        <v>193</v>
      </c>
      <c r="H41" s="197">
        <v>4104967</v>
      </c>
      <c r="I41" s="198">
        <v>857862</v>
      </c>
      <c r="J41" s="197">
        <v>2351727</v>
      </c>
      <c r="K41" s="197">
        <v>192640</v>
      </c>
      <c r="L41" s="197">
        <v>1049786</v>
      </c>
      <c r="M41" s="197">
        <v>801</v>
      </c>
      <c r="N41" s="197">
        <v>29</v>
      </c>
      <c r="O41" s="197">
        <v>4452845</v>
      </c>
      <c r="P41" s="198">
        <v>594320</v>
      </c>
      <c r="Q41" s="197">
        <v>1363079</v>
      </c>
      <c r="R41" s="197">
        <v>163240</v>
      </c>
      <c r="S41" s="197">
        <v>217408</v>
      </c>
      <c r="T41" s="197" t="s">
        <v>285</v>
      </c>
      <c r="U41" s="243" t="s">
        <v>282</v>
      </c>
      <c r="V41" s="197">
        <v>2338290</v>
      </c>
      <c r="W41" s="198">
        <v>450485</v>
      </c>
      <c r="X41" s="197">
        <v>435576</v>
      </c>
      <c r="Y41" s="197">
        <v>40104</v>
      </c>
      <c r="Z41" s="197">
        <v>122030</v>
      </c>
      <c r="AA41" s="243" t="s">
        <v>282</v>
      </c>
      <c r="AB41" s="197" t="s">
        <v>285</v>
      </c>
      <c r="AC41" s="197">
        <v>1048222</v>
      </c>
      <c r="AD41" s="198">
        <v>0</v>
      </c>
      <c r="AE41" s="18">
        <v>0</v>
      </c>
      <c r="AF41" s="18">
        <v>0</v>
      </c>
      <c r="AG41" s="18">
        <v>0</v>
      </c>
      <c r="AH41" s="18">
        <v>0</v>
      </c>
      <c r="AI41" s="18">
        <v>0</v>
      </c>
      <c r="AJ41" s="18">
        <v>0</v>
      </c>
      <c r="AK41" s="198">
        <v>2854289</v>
      </c>
      <c r="AL41" s="197">
        <v>5925187</v>
      </c>
      <c r="AM41" s="197">
        <v>552628</v>
      </c>
      <c r="AN41" s="197">
        <v>2609614</v>
      </c>
      <c r="AO41" s="197">
        <v>2360</v>
      </c>
      <c r="AP41" s="197">
        <v>246</v>
      </c>
      <c r="AQ41" s="197">
        <v>11944324</v>
      </c>
      <c r="AS41" s="121"/>
      <c r="AT41" s="229"/>
      <c r="AU41" s="56"/>
      <c r="AV41" s="56"/>
      <c r="AW41" s="56"/>
      <c r="AX41" s="56"/>
      <c r="AY41" s="56"/>
      <c r="AZ41" s="56"/>
      <c r="BA41" s="56"/>
      <c r="BB41" s="56"/>
      <c r="BC41" s="56"/>
      <c r="BD41" s="56"/>
    </row>
    <row r="42" spans="1:59" s="125" customFormat="1" ht="15.5">
      <c r="A42" s="206">
        <v>45174</v>
      </c>
      <c r="B42" s="115">
        <v>943226</v>
      </c>
      <c r="C42" s="115">
        <v>1749897</v>
      </c>
      <c r="D42" s="115">
        <v>156968</v>
      </c>
      <c r="E42" s="115">
        <v>1205341</v>
      </c>
      <c r="F42" s="115">
        <v>1317</v>
      </c>
      <c r="G42" s="115">
        <v>338</v>
      </c>
      <c r="H42" s="115">
        <v>4057087</v>
      </c>
      <c r="I42" s="213">
        <v>870702</v>
      </c>
      <c r="J42" s="115">
        <v>2371109</v>
      </c>
      <c r="K42" s="115">
        <v>195848</v>
      </c>
      <c r="L42" s="115">
        <v>1065490</v>
      </c>
      <c r="M42" s="115">
        <v>852</v>
      </c>
      <c r="N42" s="115">
        <v>2289</v>
      </c>
      <c r="O42" s="115">
        <v>4506290</v>
      </c>
      <c r="P42" s="213">
        <v>606841</v>
      </c>
      <c r="Q42" s="115">
        <v>1403793</v>
      </c>
      <c r="R42" s="115">
        <v>169664</v>
      </c>
      <c r="S42" s="115">
        <v>223492</v>
      </c>
      <c r="T42" s="115">
        <v>271</v>
      </c>
      <c r="U42" s="115">
        <v>925</v>
      </c>
      <c r="V42" s="115">
        <v>2404986</v>
      </c>
      <c r="W42" s="213">
        <v>455736</v>
      </c>
      <c r="X42" s="115">
        <v>446594</v>
      </c>
      <c r="Y42" s="115">
        <v>41429</v>
      </c>
      <c r="Z42" s="115">
        <v>124714</v>
      </c>
      <c r="AA42" s="45" t="s">
        <v>282</v>
      </c>
      <c r="AB42" s="115" t="s">
        <v>285</v>
      </c>
      <c r="AC42" s="115">
        <v>1068573</v>
      </c>
      <c r="AD42" s="213">
        <v>0</v>
      </c>
      <c r="AE42" s="17">
        <v>0</v>
      </c>
      <c r="AF42" s="17">
        <v>0</v>
      </c>
      <c r="AG42" s="17">
        <v>0</v>
      </c>
      <c r="AH42" s="17">
        <v>0</v>
      </c>
      <c r="AI42" s="17">
        <v>0</v>
      </c>
      <c r="AJ42" s="17">
        <v>0</v>
      </c>
      <c r="AK42" s="213">
        <v>2876505</v>
      </c>
      <c r="AL42" s="115">
        <v>5971393</v>
      </c>
      <c r="AM42" s="115">
        <v>563909</v>
      </c>
      <c r="AN42" s="115">
        <v>2619037</v>
      </c>
      <c r="AO42" s="115">
        <v>2447</v>
      </c>
      <c r="AP42" s="115">
        <v>3645</v>
      </c>
      <c r="AQ42" s="214">
        <v>12036936</v>
      </c>
      <c r="AR42" s="128"/>
      <c r="AT42" s="229"/>
      <c r="AU42" s="56"/>
      <c r="AV42" s="56"/>
      <c r="AW42" s="56"/>
      <c r="AX42" s="56"/>
      <c r="AY42" s="56"/>
      <c r="AZ42" s="56"/>
      <c r="BA42" s="56"/>
      <c r="BB42" s="56"/>
      <c r="BC42" s="56"/>
      <c r="BD42" s="56"/>
    </row>
    <row r="43" spans="1:59" s="10" customFormat="1" ht="15.5">
      <c r="A43" s="154">
        <v>45268</v>
      </c>
      <c r="B43" s="197">
        <v>935669</v>
      </c>
      <c r="C43" s="197">
        <v>1731438</v>
      </c>
      <c r="D43" s="197">
        <v>157431</v>
      </c>
      <c r="E43" s="197">
        <v>1192703</v>
      </c>
      <c r="F43" s="197">
        <v>1318</v>
      </c>
      <c r="G43" s="197">
        <v>392</v>
      </c>
      <c r="H43" s="197">
        <v>4018951</v>
      </c>
      <c r="I43" s="198">
        <v>881457</v>
      </c>
      <c r="J43" s="197">
        <v>2388414</v>
      </c>
      <c r="K43" s="197">
        <v>199201</v>
      </c>
      <c r="L43" s="197">
        <v>1077853</v>
      </c>
      <c r="M43" s="197">
        <v>878</v>
      </c>
      <c r="N43" s="197">
        <v>99</v>
      </c>
      <c r="O43" s="197">
        <v>4547902</v>
      </c>
      <c r="P43" s="198">
        <v>615420</v>
      </c>
      <c r="Q43" s="197">
        <v>1433011</v>
      </c>
      <c r="R43" s="197">
        <v>173838</v>
      </c>
      <c r="S43" s="197">
        <v>226608</v>
      </c>
      <c r="T43" s="197">
        <v>303</v>
      </c>
      <c r="U43" s="197">
        <v>12</v>
      </c>
      <c r="V43" s="197">
        <v>2449192</v>
      </c>
      <c r="W43" s="198">
        <v>456265</v>
      </c>
      <c r="X43" s="197">
        <v>451718</v>
      </c>
      <c r="Y43" s="197">
        <v>42350</v>
      </c>
      <c r="Z43" s="197">
        <v>125452</v>
      </c>
      <c r="AA43" s="243" t="s">
        <v>282</v>
      </c>
      <c r="AB43" s="197" t="s">
        <v>285</v>
      </c>
      <c r="AC43" s="197">
        <v>1075908</v>
      </c>
      <c r="AD43" s="198">
        <v>0</v>
      </c>
      <c r="AE43" s="18">
        <v>0</v>
      </c>
      <c r="AF43" s="18">
        <v>0</v>
      </c>
      <c r="AG43" s="18">
        <v>0</v>
      </c>
      <c r="AH43" s="18">
        <v>0</v>
      </c>
      <c r="AI43" s="18">
        <v>0</v>
      </c>
      <c r="AJ43" s="18">
        <v>0</v>
      </c>
      <c r="AK43" s="198">
        <v>2888811</v>
      </c>
      <c r="AL43" s="197">
        <v>6004581</v>
      </c>
      <c r="AM43" s="197">
        <v>572820</v>
      </c>
      <c r="AN43" s="197">
        <v>2622616</v>
      </c>
      <c r="AO43" s="197">
        <v>2508</v>
      </c>
      <c r="AP43" s="197">
        <v>617</v>
      </c>
      <c r="AQ43" s="197">
        <v>12091953</v>
      </c>
      <c r="AS43" s="121"/>
      <c r="AT43" s="229"/>
      <c r="AU43" s="56"/>
      <c r="AV43" s="56"/>
      <c r="AW43" s="56"/>
      <c r="AX43" s="56"/>
      <c r="AY43" s="56"/>
      <c r="AZ43" s="56"/>
      <c r="BA43" s="56"/>
      <c r="BB43" s="56"/>
      <c r="BC43" s="56"/>
      <c r="BD43" s="56"/>
      <c r="BE43" s="125"/>
    </row>
  </sheetData>
  <sheetProtection deleteColumns="0"/>
  <phoneticPr fontId="40" type="noConversion"/>
  <pageMargins left="0.7" right="0.7" top="0.75" bottom="0.75" header="0.3" footer="0.3"/>
  <pageSetup paperSize="9" scale="17" orientation="portrait" r:id="rId1"/>
  <colBreaks count="1" manualBreakCount="1">
    <brk id="15" max="42" man="1"/>
  </colBreaks>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47"/>
  <sheetViews>
    <sheetView zoomScale="85" zoomScaleNormal="85" workbookViewId="0">
      <pane xSplit="1" topLeftCell="B1" activePane="topRight" state="frozen"/>
      <selection activeCell="Q43" sqref="Q43"/>
      <selection pane="topRight" activeCell="AI31" sqref="AI31"/>
    </sheetView>
  </sheetViews>
  <sheetFormatPr defaultRowHeight="14.5"/>
  <cols>
    <col min="1" max="1" width="10.1796875" customWidth="1"/>
    <col min="2" max="2" width="17.81640625" customWidth="1"/>
    <col min="3" max="3" width="21" customWidth="1"/>
    <col min="4" max="4" width="39" customWidth="1"/>
    <col min="5" max="6" width="22" customWidth="1"/>
    <col min="7" max="8" width="17.81640625" customWidth="1"/>
    <col min="9" max="9" width="21.26953125" customWidth="1"/>
    <col min="10" max="10" width="39" customWidth="1"/>
    <col min="11" max="12" width="21.81640625" customWidth="1"/>
    <col min="13" max="14" width="17.81640625" customWidth="1"/>
    <col min="15" max="15" width="21.26953125" customWidth="1"/>
    <col min="16" max="16" width="40" customWidth="1"/>
    <col min="17" max="18" width="22.81640625" customWidth="1"/>
    <col min="19" max="20" width="17.81640625" customWidth="1"/>
    <col min="21" max="21" width="22.26953125" customWidth="1"/>
    <col min="22" max="22" width="40" customWidth="1"/>
    <col min="23" max="24" width="22.81640625" customWidth="1"/>
    <col min="25" max="26" width="17.81640625" customWidth="1"/>
    <col min="27" max="27" width="22.26953125" customWidth="1"/>
    <col min="28" max="28" width="40" customWidth="1"/>
    <col min="29" max="30" width="22.81640625" customWidth="1"/>
    <col min="31" max="32" width="17.81640625" customWidth="1"/>
    <col min="33" max="33" width="22.26953125" customWidth="1"/>
    <col min="34" max="34" width="40" customWidth="1"/>
    <col min="35" max="36" width="22.81640625" customWidth="1"/>
    <col min="37" max="37" width="17.81640625" customWidth="1"/>
    <col min="38" max="47" width="14.81640625" customWidth="1"/>
  </cols>
  <sheetData>
    <row r="1" spans="1:40" ht="18">
      <c r="A1" s="15"/>
      <c r="B1" s="22" t="s">
        <v>101</v>
      </c>
      <c r="C1" s="26"/>
      <c r="D1" s="25"/>
      <c r="E1" s="25"/>
      <c r="F1" s="25"/>
      <c r="G1" s="25"/>
      <c r="H1" s="22" t="s">
        <v>102</v>
      </c>
      <c r="I1" s="32"/>
      <c r="J1" s="32"/>
      <c r="K1" s="25"/>
      <c r="L1" s="25"/>
      <c r="M1" s="25"/>
      <c r="N1" s="22" t="s">
        <v>103</v>
      </c>
      <c r="O1" s="26"/>
      <c r="P1" s="25"/>
      <c r="Q1" s="25"/>
      <c r="R1" s="32"/>
      <c r="S1" s="25"/>
      <c r="T1" s="22" t="s">
        <v>104</v>
      </c>
      <c r="U1" s="26"/>
      <c r="V1" s="25"/>
      <c r="W1" s="25"/>
      <c r="X1" s="25"/>
      <c r="Y1" s="25"/>
      <c r="Z1" s="22" t="s">
        <v>105</v>
      </c>
      <c r="AA1" s="32"/>
      <c r="AB1" s="32"/>
      <c r="AC1" s="25"/>
      <c r="AD1" s="25"/>
      <c r="AE1" s="25"/>
      <c r="AF1" s="22" t="s">
        <v>106</v>
      </c>
      <c r="AG1" s="26"/>
      <c r="AH1" s="25"/>
      <c r="AI1" s="25"/>
      <c r="AJ1" s="32"/>
      <c r="AK1" s="33"/>
    </row>
    <row r="2" spans="1:40" ht="48.75" customHeight="1">
      <c r="A2" s="156" t="s">
        <v>61</v>
      </c>
      <c r="B2" s="157" t="s">
        <v>113</v>
      </c>
      <c r="C2" s="157" t="s">
        <v>158</v>
      </c>
      <c r="D2" s="157" t="s">
        <v>159</v>
      </c>
      <c r="E2" s="161" t="s">
        <v>160</v>
      </c>
      <c r="F2" s="161" t="s">
        <v>161</v>
      </c>
      <c r="G2" s="158" t="s">
        <v>100</v>
      </c>
      <c r="H2" s="157" t="s">
        <v>220</v>
      </c>
      <c r="I2" s="157" t="s">
        <v>221</v>
      </c>
      <c r="J2" s="157" t="s">
        <v>222</v>
      </c>
      <c r="K2" s="161" t="s">
        <v>223</v>
      </c>
      <c r="L2" s="161" t="s">
        <v>224</v>
      </c>
      <c r="M2" s="158" t="s">
        <v>225</v>
      </c>
      <c r="N2" s="157" t="s">
        <v>226</v>
      </c>
      <c r="O2" s="157" t="s">
        <v>227</v>
      </c>
      <c r="P2" s="157" t="s">
        <v>228</v>
      </c>
      <c r="Q2" s="161" t="s">
        <v>229</v>
      </c>
      <c r="R2" s="161" t="s">
        <v>230</v>
      </c>
      <c r="S2" s="158" t="s">
        <v>231</v>
      </c>
      <c r="T2" s="157" t="s">
        <v>232</v>
      </c>
      <c r="U2" s="157" t="s">
        <v>233</v>
      </c>
      <c r="V2" s="157" t="s">
        <v>234</v>
      </c>
      <c r="W2" s="161" t="s">
        <v>235</v>
      </c>
      <c r="X2" s="161" t="s">
        <v>236</v>
      </c>
      <c r="Y2" s="158" t="s">
        <v>237</v>
      </c>
      <c r="Z2" s="157" t="s">
        <v>238</v>
      </c>
      <c r="AA2" s="157" t="s">
        <v>239</v>
      </c>
      <c r="AB2" s="157" t="s">
        <v>240</v>
      </c>
      <c r="AC2" s="161" t="s">
        <v>241</v>
      </c>
      <c r="AD2" s="161" t="s">
        <v>242</v>
      </c>
      <c r="AE2" s="158" t="s">
        <v>243</v>
      </c>
      <c r="AF2" s="157" t="s">
        <v>244</v>
      </c>
      <c r="AG2" s="157" t="s">
        <v>245</v>
      </c>
      <c r="AH2" s="157" t="s">
        <v>246</v>
      </c>
      <c r="AI2" s="161" t="s">
        <v>247</v>
      </c>
      <c r="AJ2" s="161" t="s">
        <v>248</v>
      </c>
      <c r="AK2" s="157" t="s">
        <v>249</v>
      </c>
    </row>
    <row r="3" spans="1:40" ht="15.5">
      <c r="A3" s="154">
        <v>43617</v>
      </c>
      <c r="B3" s="18">
        <v>480324</v>
      </c>
      <c r="C3" s="18">
        <v>1081563</v>
      </c>
      <c r="D3" s="18">
        <v>1319</v>
      </c>
      <c r="E3" s="18">
        <v>5474</v>
      </c>
      <c r="F3" s="18">
        <v>5091</v>
      </c>
      <c r="G3" s="18">
        <v>1573771</v>
      </c>
      <c r="H3" s="41">
        <v>18139</v>
      </c>
      <c r="I3" s="18">
        <v>565457</v>
      </c>
      <c r="J3" s="18">
        <v>1823</v>
      </c>
      <c r="K3" s="18">
        <v>17077</v>
      </c>
      <c r="L3" s="219">
        <v>0</v>
      </c>
      <c r="M3" s="216">
        <v>602496</v>
      </c>
      <c r="N3" s="41">
        <v>37984</v>
      </c>
      <c r="O3" s="18">
        <v>223067</v>
      </c>
      <c r="P3" s="18">
        <v>4986</v>
      </c>
      <c r="Q3" s="18">
        <v>21709</v>
      </c>
      <c r="R3" s="18">
        <v>0</v>
      </c>
      <c r="S3" s="18">
        <v>287746</v>
      </c>
      <c r="T3" s="41">
        <v>29040</v>
      </c>
      <c r="U3" s="18">
        <v>355282</v>
      </c>
      <c r="V3" s="47">
        <v>0</v>
      </c>
      <c r="W3" s="18">
        <v>16005</v>
      </c>
      <c r="X3" s="47">
        <v>0</v>
      </c>
      <c r="Y3" s="18">
        <v>400327</v>
      </c>
      <c r="Z3" s="41">
        <v>272862</v>
      </c>
      <c r="AA3" s="18">
        <v>2327640</v>
      </c>
      <c r="AB3" s="18">
        <v>351</v>
      </c>
      <c r="AC3" s="18">
        <v>24227</v>
      </c>
      <c r="AD3" s="18">
        <v>0</v>
      </c>
      <c r="AE3" s="18">
        <v>2625080</v>
      </c>
      <c r="AF3" s="41">
        <v>838349</v>
      </c>
      <c r="AG3" s="18">
        <v>4553009</v>
      </c>
      <c r="AH3" s="18">
        <v>8479</v>
      </c>
      <c r="AI3" s="18">
        <v>84492</v>
      </c>
      <c r="AJ3" s="18">
        <v>5091</v>
      </c>
      <c r="AK3" s="172">
        <v>5489420</v>
      </c>
      <c r="AN3" s="56"/>
    </row>
    <row r="4" spans="1:40" ht="15.5">
      <c r="A4" s="153">
        <v>43709</v>
      </c>
      <c r="B4" s="17">
        <v>622145</v>
      </c>
      <c r="C4" s="17">
        <v>1588911</v>
      </c>
      <c r="D4" s="17">
        <v>1316</v>
      </c>
      <c r="E4" s="17">
        <v>17191</v>
      </c>
      <c r="F4" s="17">
        <v>5133</v>
      </c>
      <c r="G4" s="17">
        <v>2234696</v>
      </c>
      <c r="H4" s="40">
        <v>29577</v>
      </c>
      <c r="I4" s="17">
        <v>1247859</v>
      </c>
      <c r="J4" s="17">
        <v>1793</v>
      </c>
      <c r="K4" s="17">
        <v>37749</v>
      </c>
      <c r="L4" s="28">
        <v>0</v>
      </c>
      <c r="M4" s="217">
        <v>1316978</v>
      </c>
      <c r="N4" s="40">
        <v>35403</v>
      </c>
      <c r="O4" s="17">
        <v>305926</v>
      </c>
      <c r="P4" s="17">
        <v>4972</v>
      </c>
      <c r="Q4" s="17">
        <v>48449</v>
      </c>
      <c r="R4" s="17">
        <v>1197</v>
      </c>
      <c r="S4" s="17">
        <v>395947</v>
      </c>
      <c r="T4" s="40">
        <v>31141</v>
      </c>
      <c r="U4" s="17">
        <v>410598</v>
      </c>
      <c r="V4" s="45">
        <v>0</v>
      </c>
      <c r="W4" s="17">
        <v>26808</v>
      </c>
      <c r="X4" s="45">
        <v>0</v>
      </c>
      <c r="Y4" s="17">
        <v>468547</v>
      </c>
      <c r="Z4" s="40">
        <v>106927</v>
      </c>
      <c r="AA4" s="17">
        <v>967041</v>
      </c>
      <c r="AB4" s="17">
        <v>435</v>
      </c>
      <c r="AC4" s="17">
        <v>4506</v>
      </c>
      <c r="AD4" s="17">
        <v>0</v>
      </c>
      <c r="AE4" s="17">
        <v>1078909</v>
      </c>
      <c r="AF4" s="40">
        <v>825193</v>
      </c>
      <c r="AG4" s="17">
        <v>4520335</v>
      </c>
      <c r="AH4" s="17">
        <v>8516</v>
      </c>
      <c r="AI4" s="17">
        <v>134703</v>
      </c>
      <c r="AJ4" s="17">
        <v>6330</v>
      </c>
      <c r="AK4" s="173">
        <v>5495077</v>
      </c>
      <c r="AM4" s="127"/>
      <c r="AN4" s="56"/>
    </row>
    <row r="5" spans="1:40" ht="15.5">
      <c r="A5" s="154">
        <v>43800</v>
      </c>
      <c r="B5" s="18">
        <v>617339</v>
      </c>
      <c r="C5" s="18">
        <v>1588948</v>
      </c>
      <c r="D5" s="18">
        <v>1509</v>
      </c>
      <c r="E5" s="18">
        <v>20735</v>
      </c>
      <c r="F5" s="18">
        <v>10223</v>
      </c>
      <c r="G5" s="18">
        <v>2238754</v>
      </c>
      <c r="H5" s="41">
        <v>28787</v>
      </c>
      <c r="I5" s="18">
        <v>1348098</v>
      </c>
      <c r="J5" s="18">
        <v>3229</v>
      </c>
      <c r="K5" s="18">
        <v>48591</v>
      </c>
      <c r="L5" s="30">
        <v>3</v>
      </c>
      <c r="M5" s="216">
        <v>1428708</v>
      </c>
      <c r="N5" s="41">
        <v>34271</v>
      </c>
      <c r="O5" s="18">
        <v>504570</v>
      </c>
      <c r="P5" s="18">
        <v>6125</v>
      </c>
      <c r="Q5" s="18">
        <v>62156</v>
      </c>
      <c r="R5" s="18">
        <v>2055</v>
      </c>
      <c r="S5" s="18">
        <v>609177</v>
      </c>
      <c r="T5" s="41">
        <v>73216</v>
      </c>
      <c r="U5" s="18">
        <v>497063</v>
      </c>
      <c r="V5" s="47">
        <v>1143</v>
      </c>
      <c r="W5" s="18">
        <v>35234</v>
      </c>
      <c r="X5" s="47">
        <v>0</v>
      </c>
      <c r="Y5" s="18">
        <v>606656</v>
      </c>
      <c r="Z5" s="41">
        <v>60476</v>
      </c>
      <c r="AA5" s="18">
        <v>547398</v>
      </c>
      <c r="AB5" s="18">
        <v>1</v>
      </c>
      <c r="AC5" s="18">
        <v>196</v>
      </c>
      <c r="AD5" s="18">
        <v>0</v>
      </c>
      <c r="AE5" s="18">
        <v>608071</v>
      </c>
      <c r="AF5" s="41">
        <v>814089</v>
      </c>
      <c r="AG5" s="18">
        <v>4486077</v>
      </c>
      <c r="AH5" s="18">
        <v>12007</v>
      </c>
      <c r="AI5" s="18">
        <v>166912</v>
      </c>
      <c r="AJ5" s="18">
        <v>12281</v>
      </c>
      <c r="AK5" s="174">
        <v>5491366</v>
      </c>
      <c r="AM5" s="127"/>
      <c r="AN5" s="56"/>
    </row>
    <row r="6" spans="1:40" ht="15.5">
      <c r="A6" s="153">
        <v>43891</v>
      </c>
      <c r="B6" s="17">
        <v>609471</v>
      </c>
      <c r="C6" s="17">
        <v>1573925</v>
      </c>
      <c r="D6" s="17">
        <v>1555</v>
      </c>
      <c r="E6" s="17">
        <v>25700</v>
      </c>
      <c r="F6" s="17">
        <v>9895</v>
      </c>
      <c r="G6" s="17">
        <v>2220546</v>
      </c>
      <c r="H6" s="40">
        <v>44076</v>
      </c>
      <c r="I6" s="17">
        <v>1493637</v>
      </c>
      <c r="J6" s="17">
        <v>12200</v>
      </c>
      <c r="K6" s="17">
        <v>71286</v>
      </c>
      <c r="L6" s="28">
        <v>0</v>
      </c>
      <c r="M6" s="217">
        <v>1621199</v>
      </c>
      <c r="N6" s="40">
        <v>34969</v>
      </c>
      <c r="O6" s="17">
        <v>574063</v>
      </c>
      <c r="P6" s="17">
        <v>6610</v>
      </c>
      <c r="Q6" s="17">
        <v>116058</v>
      </c>
      <c r="R6" s="17">
        <v>1927</v>
      </c>
      <c r="S6" s="17">
        <v>733627</v>
      </c>
      <c r="T6" s="40">
        <v>86611</v>
      </c>
      <c r="U6" s="17">
        <v>481153</v>
      </c>
      <c r="V6" s="45">
        <v>1640</v>
      </c>
      <c r="W6" s="17">
        <v>45908</v>
      </c>
      <c r="X6" s="45">
        <v>0</v>
      </c>
      <c r="Y6" s="17">
        <v>615312</v>
      </c>
      <c r="Z6" s="40">
        <v>18795</v>
      </c>
      <c r="AA6" s="17">
        <v>282489</v>
      </c>
      <c r="AB6" s="17">
        <v>0</v>
      </c>
      <c r="AC6" s="17">
        <v>0</v>
      </c>
      <c r="AD6" s="17">
        <v>0</v>
      </c>
      <c r="AE6" s="17">
        <v>301284</v>
      </c>
      <c r="AF6" s="40">
        <v>793922</v>
      </c>
      <c r="AG6" s="17">
        <v>4405267</v>
      </c>
      <c r="AH6" s="17">
        <v>22005</v>
      </c>
      <c r="AI6" s="17">
        <v>258952</v>
      </c>
      <c r="AJ6" s="17">
        <v>11822</v>
      </c>
      <c r="AK6" s="173">
        <v>5491968</v>
      </c>
      <c r="AM6" s="127"/>
      <c r="AN6" s="56"/>
    </row>
    <row r="7" spans="1:40" ht="15.5">
      <c r="A7" s="154">
        <v>43983</v>
      </c>
      <c r="B7" s="60">
        <v>601415</v>
      </c>
      <c r="C7" s="60">
        <v>1552972</v>
      </c>
      <c r="D7" s="60">
        <v>1560</v>
      </c>
      <c r="E7" s="60">
        <v>32577</v>
      </c>
      <c r="F7" s="60">
        <v>9931</v>
      </c>
      <c r="G7" s="60">
        <v>2198455</v>
      </c>
      <c r="H7" s="61">
        <v>62169</v>
      </c>
      <c r="I7" s="60">
        <v>1648743</v>
      </c>
      <c r="J7" s="60">
        <v>10959</v>
      </c>
      <c r="K7" s="60">
        <v>86162</v>
      </c>
      <c r="L7" s="76">
        <v>0</v>
      </c>
      <c r="M7" s="218">
        <v>1808033</v>
      </c>
      <c r="N7" s="61">
        <v>34259</v>
      </c>
      <c r="O7" s="60">
        <v>696908</v>
      </c>
      <c r="P7" s="60">
        <v>6938</v>
      </c>
      <c r="Q7" s="60">
        <v>133361</v>
      </c>
      <c r="R7" s="60">
        <v>0</v>
      </c>
      <c r="S7" s="60">
        <v>871466</v>
      </c>
      <c r="T7" s="61">
        <v>84856</v>
      </c>
      <c r="U7" s="60">
        <v>465365</v>
      </c>
      <c r="V7" s="243">
        <v>2032</v>
      </c>
      <c r="W7" s="60">
        <v>56461</v>
      </c>
      <c r="X7" s="243">
        <v>0</v>
      </c>
      <c r="Y7" s="60">
        <v>608714</v>
      </c>
      <c r="Z7" s="61">
        <v>0</v>
      </c>
      <c r="AA7" s="60">
        <v>3</v>
      </c>
      <c r="AB7" s="60">
        <v>0</v>
      </c>
      <c r="AC7" s="60">
        <v>0</v>
      </c>
      <c r="AD7" s="60">
        <v>0</v>
      </c>
      <c r="AE7" s="60">
        <v>3</v>
      </c>
      <c r="AF7" s="41">
        <v>782699</v>
      </c>
      <c r="AG7" s="60">
        <v>4363991</v>
      </c>
      <c r="AH7" s="60">
        <v>21489</v>
      </c>
      <c r="AI7" s="60">
        <v>308561</v>
      </c>
      <c r="AJ7" s="60">
        <v>9931</v>
      </c>
      <c r="AK7" s="274">
        <v>5486671</v>
      </c>
      <c r="AM7" s="127"/>
      <c r="AN7" s="56"/>
    </row>
    <row r="8" spans="1:40" ht="15.5">
      <c r="A8" s="153">
        <v>44075</v>
      </c>
      <c r="B8" s="17">
        <v>596875</v>
      </c>
      <c r="C8" s="17">
        <v>1546653</v>
      </c>
      <c r="D8" s="17">
        <v>1544</v>
      </c>
      <c r="E8" s="17">
        <v>44165</v>
      </c>
      <c r="F8" s="17">
        <v>5102</v>
      </c>
      <c r="G8" s="17">
        <v>2194339</v>
      </c>
      <c r="H8" s="40">
        <v>61097</v>
      </c>
      <c r="I8" s="17">
        <v>1661542</v>
      </c>
      <c r="J8" s="17">
        <v>11607</v>
      </c>
      <c r="K8" s="17">
        <v>100074</v>
      </c>
      <c r="L8" s="28">
        <v>0</v>
      </c>
      <c r="M8" s="217">
        <v>1834320</v>
      </c>
      <c r="N8" s="40">
        <v>33584</v>
      </c>
      <c r="O8" s="17">
        <v>707008</v>
      </c>
      <c r="P8" s="17">
        <v>7212</v>
      </c>
      <c r="Q8" s="17">
        <v>152568</v>
      </c>
      <c r="R8" s="17">
        <v>1</v>
      </c>
      <c r="S8" s="17">
        <v>900373</v>
      </c>
      <c r="T8" s="40">
        <v>83399</v>
      </c>
      <c r="U8" s="17">
        <v>455687</v>
      </c>
      <c r="V8" s="45">
        <v>2528</v>
      </c>
      <c r="W8" s="17">
        <v>68461</v>
      </c>
      <c r="X8" s="45">
        <v>0</v>
      </c>
      <c r="Y8" s="17">
        <v>610075</v>
      </c>
      <c r="Z8" s="40">
        <v>0</v>
      </c>
      <c r="AA8" s="17">
        <v>0</v>
      </c>
      <c r="AB8" s="17">
        <v>0</v>
      </c>
      <c r="AC8" s="17">
        <v>0</v>
      </c>
      <c r="AD8" s="17">
        <v>0</v>
      </c>
      <c r="AE8" s="17">
        <v>0</v>
      </c>
      <c r="AF8" s="40">
        <v>774955</v>
      </c>
      <c r="AG8" s="17">
        <v>4370890</v>
      </c>
      <c r="AH8" s="17">
        <v>22891</v>
      </c>
      <c r="AI8" s="17">
        <v>365268</v>
      </c>
      <c r="AJ8" s="17">
        <v>5103</v>
      </c>
      <c r="AK8" s="173">
        <v>5539107</v>
      </c>
      <c r="AM8" s="127"/>
      <c r="AN8" s="56"/>
    </row>
    <row r="9" spans="1:40" ht="15.5">
      <c r="A9" s="154">
        <v>44166</v>
      </c>
      <c r="B9" s="60">
        <v>592224</v>
      </c>
      <c r="C9" s="60">
        <v>1579831</v>
      </c>
      <c r="D9" s="60">
        <v>1556</v>
      </c>
      <c r="E9" s="60">
        <v>49311</v>
      </c>
      <c r="F9" s="60">
        <v>5278</v>
      </c>
      <c r="G9" s="60">
        <v>2228200</v>
      </c>
      <c r="H9" s="61">
        <v>60332</v>
      </c>
      <c r="I9" s="60">
        <v>1623572</v>
      </c>
      <c r="J9" s="60">
        <v>11926</v>
      </c>
      <c r="K9" s="60">
        <v>109021</v>
      </c>
      <c r="L9" s="76">
        <v>0</v>
      </c>
      <c r="M9" s="218">
        <v>1804851</v>
      </c>
      <c r="N9" s="61">
        <v>33074</v>
      </c>
      <c r="O9" s="60">
        <v>712146</v>
      </c>
      <c r="P9" s="60">
        <v>7431</v>
      </c>
      <c r="Q9" s="60">
        <v>165180</v>
      </c>
      <c r="R9" s="60">
        <v>2</v>
      </c>
      <c r="S9" s="60">
        <v>917833</v>
      </c>
      <c r="T9" s="61">
        <v>81807</v>
      </c>
      <c r="U9" s="60">
        <v>446972</v>
      </c>
      <c r="V9" s="243">
        <v>2797</v>
      </c>
      <c r="W9" s="60">
        <v>76049</v>
      </c>
      <c r="X9" s="243">
        <v>0</v>
      </c>
      <c r="Y9" s="60">
        <v>607625</v>
      </c>
      <c r="Z9" s="61">
        <v>0</v>
      </c>
      <c r="AA9" s="60">
        <v>0</v>
      </c>
      <c r="AB9" s="60">
        <v>0</v>
      </c>
      <c r="AC9" s="60">
        <v>0</v>
      </c>
      <c r="AD9" s="60">
        <v>0</v>
      </c>
      <c r="AE9" s="60">
        <v>0</v>
      </c>
      <c r="AF9" s="61">
        <v>767437</v>
      </c>
      <c r="AG9" s="60">
        <v>4362521</v>
      </c>
      <c r="AH9" s="60">
        <v>23710</v>
      </c>
      <c r="AI9" s="60">
        <v>399561</v>
      </c>
      <c r="AJ9" s="60">
        <v>5280</v>
      </c>
      <c r="AK9" s="175">
        <v>5558509</v>
      </c>
      <c r="AM9" s="127"/>
      <c r="AN9" s="56"/>
    </row>
    <row r="10" spans="1:40" ht="15.5">
      <c r="A10" s="153">
        <v>44256</v>
      </c>
      <c r="B10" s="17">
        <v>674705</v>
      </c>
      <c r="C10" s="17">
        <v>1488265</v>
      </c>
      <c r="D10" s="17">
        <v>2</v>
      </c>
      <c r="E10" s="17">
        <v>35221</v>
      </c>
      <c r="F10" s="17">
        <v>5405</v>
      </c>
      <c r="G10" s="17">
        <v>2203598</v>
      </c>
      <c r="H10" s="40">
        <v>72721</v>
      </c>
      <c r="I10" s="17">
        <v>1693984</v>
      </c>
      <c r="J10" s="17">
        <v>1439</v>
      </c>
      <c r="K10" s="17">
        <v>91965</v>
      </c>
      <c r="L10" s="28">
        <v>349</v>
      </c>
      <c r="M10" s="217">
        <v>1860458</v>
      </c>
      <c r="N10" s="40">
        <v>63674</v>
      </c>
      <c r="O10" s="17">
        <v>684238</v>
      </c>
      <c r="P10" s="17">
        <v>4726</v>
      </c>
      <c r="Q10" s="17">
        <v>146038</v>
      </c>
      <c r="R10" s="28">
        <v>4</v>
      </c>
      <c r="S10" s="217">
        <v>898680</v>
      </c>
      <c r="T10" s="40">
        <v>125441</v>
      </c>
      <c r="U10" s="17">
        <v>406904</v>
      </c>
      <c r="V10" s="45">
        <v>0</v>
      </c>
      <c r="W10" s="17">
        <v>76821</v>
      </c>
      <c r="X10" s="45">
        <v>1</v>
      </c>
      <c r="Y10" s="17">
        <v>609167</v>
      </c>
      <c r="Z10" s="40">
        <v>0</v>
      </c>
      <c r="AA10" s="17">
        <v>0</v>
      </c>
      <c r="AB10" s="17">
        <v>0</v>
      </c>
      <c r="AC10" s="17">
        <v>0</v>
      </c>
      <c r="AD10" s="17">
        <v>0</v>
      </c>
      <c r="AE10" s="17">
        <v>0</v>
      </c>
      <c r="AF10" s="40">
        <v>936541</v>
      </c>
      <c r="AG10" s="17">
        <v>4273391</v>
      </c>
      <c r="AH10" s="17">
        <v>6167</v>
      </c>
      <c r="AI10" s="17">
        <v>350045</v>
      </c>
      <c r="AJ10" s="17">
        <v>5759</v>
      </c>
      <c r="AK10" s="173">
        <v>5571903</v>
      </c>
      <c r="AM10" s="127"/>
      <c r="AN10" s="56"/>
    </row>
    <row r="11" spans="1:40" s="127" customFormat="1" ht="15.5">
      <c r="A11" s="155">
        <v>44348</v>
      </c>
      <c r="B11" s="60">
        <f>'[1]June 2021'!A$52</f>
        <v>709311</v>
      </c>
      <c r="C11" s="60">
        <f>'[1]June 2021'!B$52</f>
        <v>1430979</v>
      </c>
      <c r="D11" s="60">
        <f>'[1]June 2021'!C$52</f>
        <v>4</v>
      </c>
      <c r="E11" s="60">
        <f>'[1]June 2021'!D$52</f>
        <v>38802</v>
      </c>
      <c r="F11" s="60">
        <f>'[1]June 2021'!E$52</f>
        <v>5359</v>
      </c>
      <c r="G11" s="18">
        <f>SUM(Table132[[#This Row],[Nil]:[&gt; $750 / $1,500 (***)]])</f>
        <v>2184455</v>
      </c>
      <c r="H11" s="61">
        <f>'[1]June 2021'!A$55</f>
        <v>72620</v>
      </c>
      <c r="I11" s="60">
        <f>'[1]June 2021'!B$55</f>
        <v>1705000</v>
      </c>
      <c r="J11" s="60">
        <f>'[1]June 2021'!C$55</f>
        <v>466</v>
      </c>
      <c r="K11" s="60">
        <f>'[1]June 2021'!D$55</f>
        <v>103208</v>
      </c>
      <c r="L11" s="30">
        <f>'[1]June 2021'!E$55</f>
        <v>2</v>
      </c>
      <c r="M11" s="218">
        <f>SUM(Table132[[#This Row],[Nil2]:[&gt; $750 / $1,500 (***)6]])</f>
        <v>1881296</v>
      </c>
      <c r="N11" s="61">
        <f>'[1]June 2021'!A$58</f>
        <v>62438</v>
      </c>
      <c r="O11" s="60">
        <f>'[1]June 2021'!B$58</f>
        <v>698688</v>
      </c>
      <c r="P11" s="60">
        <f>'[1]June 2021'!C$58</f>
        <v>2154</v>
      </c>
      <c r="Q11" s="60">
        <f>'[1]June 2021'!D$58</f>
        <v>161891</v>
      </c>
      <c r="R11" s="76">
        <f>'[1]June 2021'!E$58</f>
        <v>6</v>
      </c>
      <c r="S11" s="218">
        <f>SUM(Table132[[#This Row],[Nil8]:[&gt; $750 / $1,500 (***)12]])</f>
        <v>925177</v>
      </c>
      <c r="T11" s="61">
        <f>'[1]June 2021'!A$61</f>
        <v>141740</v>
      </c>
      <c r="U11" s="60">
        <f>'[1]June 2021'!B$61</f>
        <v>381518</v>
      </c>
      <c r="V11" s="243" t="s">
        <v>162</v>
      </c>
      <c r="W11" s="60">
        <f>'[1]June 2021'!C$61</f>
        <v>87021</v>
      </c>
      <c r="X11" s="271" t="s">
        <v>162</v>
      </c>
      <c r="Y11" s="218">
        <f>SUM(Table132[[#This Row],[Nil14]:[&gt; $750 / $1,500 (***)18]])</f>
        <v>610279</v>
      </c>
      <c r="Z11" s="61">
        <v>0</v>
      </c>
      <c r="AA11" s="60">
        <v>0</v>
      </c>
      <c r="AB11" s="60">
        <v>0</v>
      </c>
      <c r="AC11" s="60">
        <v>0</v>
      </c>
      <c r="AD11" s="60">
        <v>0</v>
      </c>
      <c r="AE11" s="60">
        <v>0</v>
      </c>
      <c r="AF11" s="61">
        <v>986109</v>
      </c>
      <c r="AG11" s="60">
        <v>4216185</v>
      </c>
      <c r="AH11" s="60">
        <v>2624</v>
      </c>
      <c r="AI11" s="60">
        <v>390922</v>
      </c>
      <c r="AJ11" s="60">
        <v>5367</v>
      </c>
      <c r="AK11" s="175">
        <f>SUM(Table132[[#This Row],[Nil26]:[&gt; $750 / $1,500 (***)30]])</f>
        <v>5601207</v>
      </c>
      <c r="AN11" s="56"/>
    </row>
    <row r="12" spans="1:40" s="127" customFormat="1" ht="15.5">
      <c r="A12" s="153">
        <v>44440</v>
      </c>
      <c r="B12" s="17">
        <f>'[1]September 2021'!A$52</f>
        <v>709915</v>
      </c>
      <c r="C12" s="17">
        <f>'[1]September 2021'!B$52</f>
        <v>1430501</v>
      </c>
      <c r="D12" s="17">
        <f>'[1]September 2021'!C$52</f>
        <v>3</v>
      </c>
      <c r="E12" s="17">
        <f>'[1]September 2021'!D$52</f>
        <v>42917</v>
      </c>
      <c r="F12" s="17">
        <f>'[1]September 2021'!E$52</f>
        <v>5349</v>
      </c>
      <c r="G12" s="17">
        <f>SUM(Table132[[#This Row],[Nil]:[&gt; $750 / $1,500 (***)]])</f>
        <v>2188685</v>
      </c>
      <c r="H12" s="40">
        <f>'[1]September 2021'!A$55</f>
        <v>71841</v>
      </c>
      <c r="I12" s="17">
        <f>'[1]September 2021'!B$55</f>
        <v>1700493</v>
      </c>
      <c r="J12" s="17">
        <f>'[1]September 2021'!C$55</f>
        <v>438</v>
      </c>
      <c r="K12" s="17">
        <f>'[1]September 2021'!D$55</f>
        <v>113879</v>
      </c>
      <c r="L12" s="28">
        <f>'[1]September 2021'!E$55</f>
        <v>1</v>
      </c>
      <c r="M12" s="218">
        <f>SUM(Table132[[#This Row],[Nil2]:[&gt; $750 / $1,500 (***)6]])</f>
        <v>1886652</v>
      </c>
      <c r="N12" s="40">
        <f>'[1]September 2021'!A$58</f>
        <v>67799</v>
      </c>
      <c r="O12" s="17">
        <f>'[1]September 2021'!B$58</f>
        <v>724141</v>
      </c>
      <c r="P12" s="17">
        <f>'[1]September 2021'!C$58</f>
        <v>2170</v>
      </c>
      <c r="Q12" s="17">
        <f>'[1]September 2021'!D$58</f>
        <v>178199</v>
      </c>
      <c r="R12" s="28"/>
      <c r="S12" s="217">
        <f>SUM(Table132[[#This Row],[Nil8]:[&gt; $750 / $1,500 (***)12]])</f>
        <v>972309</v>
      </c>
      <c r="T12" s="40">
        <f>'[1]September 2021'!A$61</f>
        <v>138078</v>
      </c>
      <c r="U12" s="17">
        <f>'[1]September 2021'!B$61</f>
        <v>377250</v>
      </c>
      <c r="V12" s="45" t="s">
        <v>162</v>
      </c>
      <c r="W12" s="17">
        <f>'[1]September 2021'!C$61</f>
        <v>98831</v>
      </c>
      <c r="X12" s="226">
        <f>'[1]September 2021'!E$61</f>
        <v>0</v>
      </c>
      <c r="Y12" s="217">
        <f>SUM(Table132[[#This Row],[Nil14]:[&gt; $750 / $1,500 (***)18]])</f>
        <v>614159</v>
      </c>
      <c r="Z12" s="40">
        <v>0</v>
      </c>
      <c r="AA12" s="17">
        <v>0</v>
      </c>
      <c r="AB12" s="17">
        <v>0</v>
      </c>
      <c r="AC12" s="17">
        <v>0</v>
      </c>
      <c r="AD12" s="17">
        <v>0</v>
      </c>
      <c r="AE12" s="17">
        <v>0</v>
      </c>
      <c r="AF12" s="40">
        <v>987633</v>
      </c>
      <c r="AG12" s="17">
        <v>4232385</v>
      </c>
      <c r="AH12" s="17">
        <v>2611</v>
      </c>
      <c r="AI12" s="17">
        <v>433826</v>
      </c>
      <c r="AJ12" s="17">
        <v>5350</v>
      </c>
      <c r="AK12" s="275">
        <f>SUM(Table132[[#This Row],[Nil26]:[&gt; $750 / $1,500 (***)30]])</f>
        <v>5661805</v>
      </c>
      <c r="AN12" s="56"/>
    </row>
    <row r="13" spans="1:40" s="127" customFormat="1" ht="15.5">
      <c r="A13" s="154">
        <v>44531</v>
      </c>
      <c r="B13" s="60">
        <f>'[1]December 2021'!A$52</f>
        <v>717738</v>
      </c>
      <c r="C13" s="60">
        <f>'[1]December 2021'!B$52</f>
        <v>1410288</v>
      </c>
      <c r="D13" s="60">
        <f>'[1]December 2021'!C$52</f>
        <v>2</v>
      </c>
      <c r="E13" s="60">
        <f>'[1]December 2021'!D$52</f>
        <v>45885</v>
      </c>
      <c r="F13" s="60">
        <f>'[1]December 2021'!E$52</f>
        <v>5293</v>
      </c>
      <c r="G13" s="60">
        <f>SUM(Table132[[#This Row],[Nil]:[&gt; $750 / $1,500 (***)]])</f>
        <v>2179206</v>
      </c>
      <c r="H13" s="61">
        <f>'[1]December 2021'!A$55</f>
        <v>71142</v>
      </c>
      <c r="I13" s="60">
        <f>'[1]December 2021'!B$55</f>
        <v>1726313</v>
      </c>
      <c r="J13" s="60">
        <f>'[1]December 2021'!C$55</f>
        <v>807</v>
      </c>
      <c r="K13" s="60">
        <f>'[1]December 2021'!D$55</f>
        <v>122027</v>
      </c>
      <c r="L13" s="76">
        <f>'[1]December 2021'!E$55</f>
        <v>3</v>
      </c>
      <c r="M13" s="218">
        <f>SUM(Table132[[#This Row],[Nil2]:[&gt; $750 / $1,500 (***)6]])</f>
        <v>1920292</v>
      </c>
      <c r="N13" s="61">
        <f>'[1]December 2021'!A$58</f>
        <v>59675</v>
      </c>
      <c r="O13" s="60">
        <f>'[1]December 2021'!B$58</f>
        <v>723431</v>
      </c>
      <c r="P13" s="60">
        <f>'[1]December 2021'!C$58</f>
        <v>4118</v>
      </c>
      <c r="Q13" s="60">
        <f>'[1]December 2021'!D$58</f>
        <v>189553</v>
      </c>
      <c r="R13" s="76">
        <f>'[1]December 2021'!E$58</f>
        <v>25</v>
      </c>
      <c r="S13" s="218">
        <f>SUM(Table132[[#This Row],[Nil8]:[&gt; $750 / $1,500 (***)12]])</f>
        <v>976802</v>
      </c>
      <c r="T13" s="61">
        <f>'[1]December 2021'!A$61</f>
        <v>143149</v>
      </c>
      <c r="U13" s="60">
        <f>'[1]December 2021'!B$61</f>
        <v>388000</v>
      </c>
      <c r="V13" s="243">
        <f>'[1]December 2021'!C$61</f>
        <v>1</v>
      </c>
      <c r="W13" s="60">
        <f>'[1]December 2021'!D$61</f>
        <v>105365</v>
      </c>
      <c r="X13" s="271">
        <f>'[1]December 2021'!E$61</f>
        <v>26</v>
      </c>
      <c r="Y13" s="218">
        <f>SUM(Table132[[#This Row],[Nil14]:[&gt; $750 / $1,500 (***)18]])</f>
        <v>636541</v>
      </c>
      <c r="Z13" s="61">
        <v>0</v>
      </c>
      <c r="AA13" s="60">
        <v>0</v>
      </c>
      <c r="AB13" s="60">
        <v>0</v>
      </c>
      <c r="AC13" s="60">
        <v>0</v>
      </c>
      <c r="AD13" s="60">
        <v>0</v>
      </c>
      <c r="AE13" s="60">
        <v>0</v>
      </c>
      <c r="AF13" s="61">
        <v>991704</v>
      </c>
      <c r="AG13" s="60">
        <v>4248032</v>
      </c>
      <c r="AH13" s="60">
        <v>4928</v>
      </c>
      <c r="AI13" s="60">
        <v>462830</v>
      </c>
      <c r="AJ13" s="60">
        <v>5347</v>
      </c>
      <c r="AK13" s="175">
        <f>SUM(Table132[[#This Row],[Nil26]:[&gt; $750 / $1,500 (***)30]])</f>
        <v>5712841</v>
      </c>
      <c r="AN13" s="56"/>
    </row>
    <row r="14" spans="1:40" s="127" customFormat="1" ht="15.5">
      <c r="A14" s="262">
        <v>44621</v>
      </c>
      <c r="B14" s="115">
        <f>'[1]March 2022'!A$52</f>
        <v>695225</v>
      </c>
      <c r="C14" s="115">
        <f>'[1]March 2022'!B$52</f>
        <v>1414667</v>
      </c>
      <c r="D14" s="115">
        <f>'[1]March 2022'!C$52</f>
        <v>2</v>
      </c>
      <c r="E14" s="115">
        <f>'[1]March 2022'!D$52</f>
        <v>51577</v>
      </c>
      <c r="F14" s="115">
        <f>'[1]March 2022'!E$52</f>
        <v>5252</v>
      </c>
      <c r="G14" s="17">
        <f>SUM(Table132[[#This Row],[Nil]:[&gt; $750 / $1,500 (***)]])</f>
        <v>2166723</v>
      </c>
      <c r="H14" s="116">
        <f>'[1]March 2022'!A$55</f>
        <v>70535</v>
      </c>
      <c r="I14" s="115">
        <f>'[1]March 2022'!B$55</f>
        <v>1737921</v>
      </c>
      <c r="J14" s="115">
        <f>'[1]March 2022'!C$55</f>
        <v>404</v>
      </c>
      <c r="K14" s="115">
        <f>'[1]March 2022'!D$55</f>
        <v>132259</v>
      </c>
      <c r="L14" s="28">
        <f>'[1]March 2022'!E$55</f>
        <v>5</v>
      </c>
      <c r="M14" s="218">
        <f>SUM(Table132[[#This Row],[Nil2]:[&gt; $750 / $1,500 (***)6]])</f>
        <v>1941124</v>
      </c>
      <c r="N14" s="116">
        <f>'[1]March 2022'!A$58</f>
        <v>58354</v>
      </c>
      <c r="O14" s="115">
        <f>'[1]March 2022'!B$58</f>
        <v>730418</v>
      </c>
      <c r="P14" s="115">
        <f>'[1]March 2022'!C$58</f>
        <v>2169</v>
      </c>
      <c r="Q14" s="115">
        <f>'[1]March 2022'!D$58</f>
        <v>204245</v>
      </c>
      <c r="R14" s="211">
        <f>'[1]March 2022'!E$58</f>
        <v>3</v>
      </c>
      <c r="S14" s="209">
        <f>SUM(Table132[[#This Row],[Nil8]:[&gt; $750 / $1,500 (***)12]])</f>
        <v>995189</v>
      </c>
      <c r="T14" s="116">
        <f>'[1]March 2022'!A$61</f>
        <v>139250</v>
      </c>
      <c r="U14" s="115">
        <f>'[1]March 2022'!B$61</f>
        <v>370882</v>
      </c>
      <c r="V14" s="185">
        <f>'[1]March 2022'!C$61</f>
        <v>2</v>
      </c>
      <c r="W14" s="115">
        <f>'[1]March 2022'!D$61</f>
        <v>112153</v>
      </c>
      <c r="X14" s="231">
        <f>'[1]March 2022'!E$61</f>
        <v>4</v>
      </c>
      <c r="Y14" s="209">
        <f>SUM(Table132[[#This Row],[Nil14]:[&gt; $750 / $1,500 (***)18]])</f>
        <v>622291</v>
      </c>
      <c r="Z14" s="116">
        <v>0</v>
      </c>
      <c r="AA14" s="115">
        <v>0</v>
      </c>
      <c r="AB14" s="115">
        <v>0</v>
      </c>
      <c r="AC14" s="115">
        <v>0</v>
      </c>
      <c r="AD14" s="115">
        <v>0</v>
      </c>
      <c r="AE14" s="117">
        <v>0</v>
      </c>
      <c r="AF14" s="116">
        <v>963364</v>
      </c>
      <c r="AG14" s="115">
        <v>4253888</v>
      </c>
      <c r="AH14" s="115">
        <v>2577</v>
      </c>
      <c r="AI14" s="115">
        <v>500234</v>
      </c>
      <c r="AJ14" s="115">
        <v>5264</v>
      </c>
      <c r="AK14" s="275">
        <f>SUM(Table132[[#This Row],[Nil26]:[&gt; $750 / $1,500 (***)30]])</f>
        <v>5725327</v>
      </c>
      <c r="AN14" s="56"/>
    </row>
    <row r="15" spans="1:40" s="127" customFormat="1" ht="15.5">
      <c r="A15" s="155">
        <v>44713</v>
      </c>
      <c r="B15" s="111">
        <f>'[1]June 2022'!A$52</f>
        <v>690666</v>
      </c>
      <c r="C15" s="111">
        <f>'[1]June 2022'!B$52</f>
        <v>1401515</v>
      </c>
      <c r="D15" s="111">
        <f>'[1]June 2022'!C$52</f>
        <v>1</v>
      </c>
      <c r="E15" s="111">
        <f>'[1]June 2022'!D$52</f>
        <v>54755</v>
      </c>
      <c r="F15" s="111">
        <f>'[1]June 2022'!E$52</f>
        <v>5319</v>
      </c>
      <c r="G15" s="60">
        <f>SUM(Table132[[#This Row],[Nil]:[&gt; $750 / $1,500 (***)]])</f>
        <v>2152256</v>
      </c>
      <c r="H15" s="114">
        <f>'[1]June 2022'!A$55</f>
        <v>68872</v>
      </c>
      <c r="I15" s="111">
        <f>'[1]June 2022'!B$55</f>
        <v>1749295</v>
      </c>
      <c r="J15" s="111">
        <f>'[1]June 2022'!C$55</f>
        <v>381</v>
      </c>
      <c r="K15" s="111">
        <f>'[1]June 2022'!D$55</f>
        <v>142394</v>
      </c>
      <c r="L15" s="76">
        <f>'[1]June 2022'!E$55</f>
        <v>2</v>
      </c>
      <c r="M15" s="218">
        <f>SUM(Table132[[#This Row],[Nil2]:[&gt; $750 / $1,500 (***)6]])</f>
        <v>1960944</v>
      </c>
      <c r="N15" s="114">
        <f>'[1]June 2022'!A$58</f>
        <v>56977</v>
      </c>
      <c r="O15" s="111">
        <f>'[1]June 2022'!B$58</f>
        <v>741921</v>
      </c>
      <c r="P15" s="111">
        <f>'[1]June 2022'!C$58</f>
        <v>2169</v>
      </c>
      <c r="Q15" s="111">
        <f>'[1]June 2022'!D$58</f>
        <v>219654</v>
      </c>
      <c r="R15" s="210">
        <f>'[1]June 2022'!E$58</f>
        <v>1</v>
      </c>
      <c r="S15" s="208">
        <f>SUM(Table132[[#This Row],[Nil8]:[&gt; $750 / $1,500 (***)12]])</f>
        <v>1020722</v>
      </c>
      <c r="T15" s="114">
        <f>'[1]June 2022'!A$61</f>
        <v>136430</v>
      </c>
      <c r="U15" s="111">
        <f>'[1]June 2022'!B$61</f>
        <v>367180</v>
      </c>
      <c r="V15" s="113" t="s">
        <v>162</v>
      </c>
      <c r="W15" s="111">
        <f>'[1]June 2022'!C$61</f>
        <v>120647</v>
      </c>
      <c r="X15" s="232" t="s">
        <v>162</v>
      </c>
      <c r="Y15" s="208">
        <f>SUM(Table132[[#This Row],[Nil14]:[&gt; $750 / $1,500 (***)18]])</f>
        <v>624257</v>
      </c>
      <c r="Z15" s="114">
        <v>0</v>
      </c>
      <c r="AA15" s="18">
        <v>0</v>
      </c>
      <c r="AB15" s="18">
        <v>0</v>
      </c>
      <c r="AC15" s="18">
        <v>0</v>
      </c>
      <c r="AD15" s="18">
        <v>0</v>
      </c>
      <c r="AE15" s="18">
        <v>0</v>
      </c>
      <c r="AF15" s="114">
        <v>952945</v>
      </c>
      <c r="AG15" s="111">
        <v>4259911</v>
      </c>
      <c r="AH15" s="111">
        <v>2551</v>
      </c>
      <c r="AI15" s="111">
        <v>537450</v>
      </c>
      <c r="AJ15" s="111">
        <v>5322</v>
      </c>
      <c r="AK15" s="175">
        <f>SUM(Table132[[#This Row],[Nil26]:[&gt; $750 / $1,500 (***)30]])</f>
        <v>5758179</v>
      </c>
      <c r="AN15" s="56"/>
    </row>
    <row r="16" spans="1:40" s="127" customFormat="1" ht="15.5">
      <c r="A16" s="153">
        <v>44805</v>
      </c>
      <c r="B16" s="115">
        <f>'[1]September 2022'!A$52</f>
        <v>685773</v>
      </c>
      <c r="C16" s="115">
        <f>'[1]September 2022'!B$52</f>
        <v>1391546</v>
      </c>
      <c r="D16" s="115">
        <f>'[1]September 2022'!C$52</f>
        <v>2</v>
      </c>
      <c r="E16" s="115">
        <f>'[1]September 2022'!D$52</f>
        <v>57328</v>
      </c>
      <c r="F16" s="115">
        <f>'[1]September 2022'!E$52</f>
        <v>5298</v>
      </c>
      <c r="G16" s="17">
        <f>SUM(Table132[[#This Row],[Nil]:[&gt; $750 / $1,500 (***)]])</f>
        <v>2139947</v>
      </c>
      <c r="H16" s="116">
        <f>'[1]September 2022'!A$55</f>
        <v>67622</v>
      </c>
      <c r="I16" s="115">
        <f>'[1]September 2022'!B$55</f>
        <v>1758745</v>
      </c>
      <c r="J16" s="115">
        <f>'[1]September 2022'!C$55</f>
        <v>366</v>
      </c>
      <c r="K16" s="115">
        <f>'[1]September 2022'!D$55</f>
        <v>153171</v>
      </c>
      <c r="L16" s="28">
        <f>'[1]September 2022'!E$55</f>
        <v>3</v>
      </c>
      <c r="M16" s="218">
        <f>SUM(Table132[[#This Row],[Nil2]:[&gt; $750 / $1,500 (***)6]])</f>
        <v>1979907</v>
      </c>
      <c r="N16" s="116">
        <f>'[1]September 2022'!A$58</f>
        <v>55607</v>
      </c>
      <c r="O16" s="115">
        <f>'[1]September 2022'!B$58</f>
        <v>752269</v>
      </c>
      <c r="P16" s="115">
        <f>'[1]September 2022'!C$58</f>
        <v>2194</v>
      </c>
      <c r="Q16" s="115">
        <f>'[1]September 2022'!D$58</f>
        <v>235568</v>
      </c>
      <c r="R16" s="211">
        <f>'[1]September 2022'!E$58</f>
        <v>1</v>
      </c>
      <c r="S16" s="209">
        <f>SUM(Table132[[#This Row],[Nil8]:[&gt; $750 / $1,500 (***)12]])</f>
        <v>1045639</v>
      </c>
      <c r="T16" s="116">
        <f>'[1]September 2022'!A$61</f>
        <v>133480</v>
      </c>
      <c r="U16" s="115">
        <f>'[1]September 2022'!B$61</f>
        <v>364146</v>
      </c>
      <c r="V16" s="185" t="s">
        <v>162</v>
      </c>
      <c r="W16" s="115">
        <f>'[1]September 2022'!C$61</f>
        <v>131164</v>
      </c>
      <c r="X16" s="231">
        <f>'[1]September 2022'!D$61</f>
        <v>3</v>
      </c>
      <c r="Y16" s="209">
        <f>SUM(Table132[[#This Row],[Nil14]:[&gt; $750 / $1,500 (***)18]])</f>
        <v>628793</v>
      </c>
      <c r="Z16" s="116">
        <v>0</v>
      </c>
      <c r="AA16" s="115">
        <v>0</v>
      </c>
      <c r="AB16" s="115">
        <v>0</v>
      </c>
      <c r="AC16" s="115">
        <v>0</v>
      </c>
      <c r="AD16" s="115">
        <v>0</v>
      </c>
      <c r="AE16" s="117">
        <v>0</v>
      </c>
      <c r="AF16" s="116">
        <v>942482</v>
      </c>
      <c r="AG16" s="115">
        <v>4266706</v>
      </c>
      <c r="AH16" s="115">
        <v>2562</v>
      </c>
      <c r="AI16" s="115">
        <v>577231</v>
      </c>
      <c r="AJ16" s="115">
        <v>5305</v>
      </c>
      <c r="AK16" s="275">
        <f>SUM(Table132[[#This Row],[Nil26]:[&gt; $750 / $1,500 (***)30]])</f>
        <v>5794286</v>
      </c>
      <c r="AN16" s="56"/>
    </row>
    <row r="17" spans="1:40" s="127" customFormat="1" ht="15.5">
      <c r="A17" s="154">
        <v>44896</v>
      </c>
      <c r="B17" s="111">
        <f>'[1]December 2022'!A$52</f>
        <v>685370</v>
      </c>
      <c r="C17" s="111">
        <f>'[1]December 2022'!B$52</f>
        <v>1370492</v>
      </c>
      <c r="D17" s="113" t="s">
        <v>162</v>
      </c>
      <c r="E17" s="111">
        <f>'[1]December 2022'!C$52</f>
        <v>59984</v>
      </c>
      <c r="F17" s="111">
        <f>'[1]December 2022'!D$52</f>
        <v>5290</v>
      </c>
      <c r="G17" s="111">
        <f>SUM(Table132[[#This Row],[Nil]:[&gt; $750 / $1,500 (***)]])</f>
        <v>2121136</v>
      </c>
      <c r="H17" s="114">
        <f>'[1]December 2022'!A$55</f>
        <v>102646</v>
      </c>
      <c r="I17" s="111">
        <f>'[1]December 2022'!B$55</f>
        <v>1730539</v>
      </c>
      <c r="J17" s="111">
        <f>'[1]December 2022'!C$55</f>
        <v>354</v>
      </c>
      <c r="K17" s="111">
        <f>'[1]December 2022'!D$55</f>
        <v>163112</v>
      </c>
      <c r="L17" s="210">
        <f>'[1]December 2022'!E$55</f>
        <v>2</v>
      </c>
      <c r="M17" s="218">
        <f>SUM(Table132[[#This Row],[Nil2]:[&gt; $750 / $1,500 (***)6]])</f>
        <v>1996653</v>
      </c>
      <c r="N17" s="114">
        <f>'[1]December 2022'!A$58</f>
        <v>54415</v>
      </c>
      <c r="O17" s="111">
        <f>'[1]December 2022'!B$58</f>
        <v>756056</v>
      </c>
      <c r="P17" s="111">
        <f>'[1]December 2022'!C$58</f>
        <v>2216</v>
      </c>
      <c r="Q17" s="111">
        <f>'[1]December 2022'!D$58</f>
        <v>246566</v>
      </c>
      <c r="R17" s="210">
        <f>'[1]December 2022'!E$58</f>
        <v>1</v>
      </c>
      <c r="S17" s="208">
        <f>SUM(Table132[[#This Row],[Nil8]:[&gt; $750 / $1,500 (***)12]])</f>
        <v>1059254</v>
      </c>
      <c r="T17" s="114">
        <f>'[1]December 2022'!A$61</f>
        <v>151966</v>
      </c>
      <c r="U17" s="111">
        <f>'[1]December 2022'!B$61</f>
        <v>343452</v>
      </c>
      <c r="V17" s="113">
        <f>'[1]December 2022'!C$61</f>
        <v>1</v>
      </c>
      <c r="W17" s="111">
        <f>'[1]December 2022'!D$61</f>
        <v>133746</v>
      </c>
      <c r="X17" s="232" t="s">
        <v>162</v>
      </c>
      <c r="Y17" s="208">
        <f>SUM(Table132[[#This Row],[Nil14]:[&gt; $750 / $1,500 (***)18]])</f>
        <v>629165</v>
      </c>
      <c r="Z17" s="114">
        <v>0</v>
      </c>
      <c r="AA17" s="18">
        <v>0</v>
      </c>
      <c r="AB17" s="18">
        <v>0</v>
      </c>
      <c r="AC17" s="18">
        <v>0</v>
      </c>
      <c r="AD17" s="18">
        <v>0</v>
      </c>
      <c r="AE17" s="18">
        <v>0</v>
      </c>
      <c r="AF17" s="114">
        <v>994397</v>
      </c>
      <c r="AG17" s="111">
        <v>4200539</v>
      </c>
      <c r="AH17" s="111">
        <v>2571</v>
      </c>
      <c r="AI17" s="111">
        <v>603408</v>
      </c>
      <c r="AJ17" s="111">
        <v>5293</v>
      </c>
      <c r="AK17" s="175">
        <f>SUM(Table132[[#This Row],[Nil26]:[&gt; $750 / $1,500 (***)30]])</f>
        <v>5806208</v>
      </c>
      <c r="AN17" s="56"/>
    </row>
    <row r="18" spans="1:40" s="127" customFormat="1" ht="15.5">
      <c r="A18" s="153">
        <v>44986</v>
      </c>
      <c r="B18" s="115">
        <f>'[1]March 2023'!A$52</f>
        <v>670413</v>
      </c>
      <c r="C18" s="115">
        <f>'[1]March 2023'!B$52</f>
        <v>1361897</v>
      </c>
      <c r="D18" s="185" t="s">
        <v>162</v>
      </c>
      <c r="E18" s="115">
        <f>'[1]March 2023'!C$52</f>
        <v>62938</v>
      </c>
      <c r="F18" s="115">
        <f>'[1]March 2023'!D$52</f>
        <v>5301</v>
      </c>
      <c r="G18" s="17">
        <f>SUM(Table132[[#This Row],[Nil]:[&gt; $750 / $1,500 (***)]])</f>
        <v>2100549</v>
      </c>
      <c r="H18" s="116">
        <f>'[1]March 2023'!A$55</f>
        <v>65712</v>
      </c>
      <c r="I18" s="115">
        <f>'[1]March 2023'!B$55</f>
        <v>1779473</v>
      </c>
      <c r="J18" s="115">
        <f>'[1]March 2023'!C$55</f>
        <v>337</v>
      </c>
      <c r="K18" s="115">
        <f>'[1]March 2023'!D$55</f>
        <v>175053</v>
      </c>
      <c r="L18" s="28">
        <f>'[1]March 2023'!E$55</f>
        <v>1</v>
      </c>
      <c r="M18" s="218">
        <f>SUM(Table132[[#This Row],[Nil2]:[&gt; $750 / $1,500 (***)6]])</f>
        <v>2020576</v>
      </c>
      <c r="N18" s="116">
        <f>'[1]March 2023'!A$58</f>
        <v>53184</v>
      </c>
      <c r="O18" s="115">
        <f>'[1]March 2023'!B$58</f>
        <v>762131</v>
      </c>
      <c r="P18" s="115">
        <f>'[1]March 2023'!C$58</f>
        <v>2226</v>
      </c>
      <c r="Q18" s="115">
        <f>'[1]March 2023'!D$58</f>
        <v>260529</v>
      </c>
      <c r="R18" s="211">
        <f>'[1]March 2023'!E$58</f>
        <v>1</v>
      </c>
      <c r="S18" s="209">
        <f>SUM(Table132[[#This Row],[Nil8]:[&gt; $750 / $1,500 (***)12]])</f>
        <v>1078071</v>
      </c>
      <c r="T18" s="116">
        <f>'[1]March 2023'!A$61</f>
        <v>127191</v>
      </c>
      <c r="U18" s="115">
        <f>'[1]March 2023'!B$61</f>
        <v>357162</v>
      </c>
      <c r="V18" s="185" t="s">
        <v>162</v>
      </c>
      <c r="W18" s="115">
        <f>'[1]March 2023'!C$61</f>
        <v>145963</v>
      </c>
      <c r="X18" s="231">
        <f>'[1]March 2023'!D$61</f>
        <v>1</v>
      </c>
      <c r="Y18" s="209">
        <f>SUM(Table132[[#This Row],[Nil14]:[&gt; $750 / $1,500 (***)18]])</f>
        <v>630317</v>
      </c>
      <c r="Z18" s="116">
        <v>0</v>
      </c>
      <c r="AA18" s="115">
        <v>0</v>
      </c>
      <c r="AB18" s="115">
        <v>0</v>
      </c>
      <c r="AC18" s="115">
        <v>0</v>
      </c>
      <c r="AD18" s="115">
        <v>0</v>
      </c>
      <c r="AE18" s="117">
        <v>0</v>
      </c>
      <c r="AF18" s="116">
        <v>916500</v>
      </c>
      <c r="AG18" s="115">
        <v>4260663</v>
      </c>
      <c r="AH18" s="115">
        <v>2563</v>
      </c>
      <c r="AI18" s="115">
        <v>644483</v>
      </c>
      <c r="AJ18" s="115">
        <v>5304</v>
      </c>
      <c r="AK18" s="275">
        <f>SUM(Table132[[#This Row],[Nil26]:[&gt; $750 / $1,500 (***)30]])</f>
        <v>5829513</v>
      </c>
      <c r="AN18" s="56"/>
    </row>
    <row r="19" spans="1:40" s="127" customFormat="1" ht="15.5">
      <c r="A19" s="154">
        <f>A18+94</f>
        <v>45080</v>
      </c>
      <c r="B19" s="111">
        <f>'[1]June 2023'!A$52</f>
        <v>661038</v>
      </c>
      <c r="C19" s="111">
        <f>'[1]June 2023'!B$52</f>
        <v>1342973</v>
      </c>
      <c r="D19" s="113" t="s">
        <v>162</v>
      </c>
      <c r="E19" s="111">
        <f>'[1]June 2023'!C$52</f>
        <v>66376</v>
      </c>
      <c r="F19" s="111">
        <f>'[1]June 2023'!D$52</f>
        <v>5288</v>
      </c>
      <c r="G19" s="111">
        <f>SUM(Table132[[#This Row],[Nil]:[&gt; $750 / $1,500 (***)]])</f>
        <v>2075675</v>
      </c>
      <c r="H19" s="114">
        <f>'[1]June 2023'!A$55</f>
        <v>66651</v>
      </c>
      <c r="I19" s="111">
        <f>'[1]June 2023'!B$55</f>
        <v>1785146</v>
      </c>
      <c r="J19" s="111">
        <f>'[1]June 2023'!C$55</f>
        <v>327</v>
      </c>
      <c r="K19" s="111">
        <f>'[1]June 2023'!D$55</f>
        <v>188262</v>
      </c>
      <c r="L19" s="210">
        <f>'[1]June 2023'!E$55</f>
        <v>4</v>
      </c>
      <c r="M19" s="218">
        <f>SUM(Table132[[#This Row],[Nil2]:[&gt; $750 / $1,500 (***)6]])</f>
        <v>2040390</v>
      </c>
      <c r="N19" s="114">
        <f>'[1]June 2023'!A$58</f>
        <v>51359</v>
      </c>
      <c r="O19" s="111">
        <f>'[1]June 2023'!B$58</f>
        <v>772683</v>
      </c>
      <c r="P19" s="111">
        <f>'[1]June 2023'!C$58</f>
        <v>2265</v>
      </c>
      <c r="Q19" s="111">
        <f>'[1]June 2023'!D$58</f>
        <v>280126</v>
      </c>
      <c r="R19" s="210">
        <f>'[1]June 2023'!E$58</f>
        <v>25</v>
      </c>
      <c r="S19" s="208">
        <f>SUM(Table132[[#This Row],[Nil8]:[&gt; $750 / $1,500 (***)12]])</f>
        <v>1106458</v>
      </c>
      <c r="T19" s="114">
        <f>'[1]June 2023'!A$61</f>
        <v>124287</v>
      </c>
      <c r="U19" s="111">
        <f>'[1]June 2023'!B$61</f>
        <v>354109</v>
      </c>
      <c r="V19" s="113" t="s">
        <v>162</v>
      </c>
      <c r="W19" s="111">
        <f>'[1]June 2023'!C$61</f>
        <v>157975</v>
      </c>
      <c r="X19" s="232">
        <f>'[1]June 2023'!D$61</f>
        <v>26</v>
      </c>
      <c r="Y19" s="208">
        <f>SUM(Table132[[#This Row],[Nil14]:[&gt; $750 / $1,500 (***)18]])</f>
        <v>636397</v>
      </c>
      <c r="Z19" s="114">
        <v>0</v>
      </c>
      <c r="AA19" s="18">
        <v>0</v>
      </c>
      <c r="AB19" s="18">
        <v>0</v>
      </c>
      <c r="AC19" s="18">
        <v>0</v>
      </c>
      <c r="AD19" s="18">
        <v>0</v>
      </c>
      <c r="AE19" s="18">
        <v>0</v>
      </c>
      <c r="AF19" s="114">
        <v>903335</v>
      </c>
      <c r="AG19" s="111">
        <v>4254911</v>
      </c>
      <c r="AH19" s="111">
        <v>2592</v>
      </c>
      <c r="AI19" s="111">
        <v>692739</v>
      </c>
      <c r="AJ19" s="111">
        <v>5343</v>
      </c>
      <c r="AK19" s="175">
        <f>SUM(Table132[[#This Row],[Nil26]:[&gt; $750 / $1,500 (***)30]])</f>
        <v>5858920</v>
      </c>
      <c r="AN19" s="56"/>
    </row>
    <row r="20" spans="1:40" s="127" customFormat="1" ht="15.5">
      <c r="A20" s="153">
        <f t="shared" ref="A20:A21" si="0">A19+94</f>
        <v>45174</v>
      </c>
      <c r="B20" s="115">
        <f>'[1]September 2023'!A$52</f>
        <v>653837</v>
      </c>
      <c r="C20" s="115">
        <f>'[1]September 2023'!B$52</f>
        <v>1324887</v>
      </c>
      <c r="D20" s="185" t="s">
        <v>162</v>
      </c>
      <c r="E20" s="115">
        <f>'[1]September 2023'!C$52</f>
        <v>69318</v>
      </c>
      <c r="F20" s="115">
        <f>'[1]September 2023'!D$52</f>
        <v>5299</v>
      </c>
      <c r="G20" s="17">
        <f>SUM(Table132[[#This Row],[Nil]:[&gt; $750 / $1,500 (***)]])</f>
        <v>2053341</v>
      </c>
      <c r="H20" s="116">
        <f>'[1]September 2023'!A$55</f>
        <v>65157</v>
      </c>
      <c r="I20" s="115">
        <f>'[1]September 2023'!B$55</f>
        <v>1799903</v>
      </c>
      <c r="J20" s="115">
        <f>'[1]September 2023'!C$55</f>
        <v>314</v>
      </c>
      <c r="K20" s="115">
        <f>'[1]September 2023'!D$55</f>
        <v>202563</v>
      </c>
      <c r="L20" s="28">
        <f>'[1]September 2023'!E$55</f>
        <v>3</v>
      </c>
      <c r="M20" s="218">
        <f>SUM(Table132[[#This Row],[Nil2]:[&gt; $750 / $1,500 (***)6]])</f>
        <v>2067940</v>
      </c>
      <c r="N20" s="116">
        <f>'[1]September 2023'!A$58</f>
        <v>53714</v>
      </c>
      <c r="O20" s="115">
        <f>'[1]September 2023'!B$58</f>
        <v>778845</v>
      </c>
      <c r="P20" s="115">
        <f>'[1]September 2023'!C$58</f>
        <v>2317</v>
      </c>
      <c r="Q20" s="115">
        <f>'[1]September 2023'!D$58</f>
        <v>300025</v>
      </c>
      <c r="R20" s="211" t="s">
        <v>162</v>
      </c>
      <c r="S20" s="209">
        <f>SUM(Table132[[#This Row],[Nil8]:[&gt; $750 / $1,500 (***)12]])</f>
        <v>1134901</v>
      </c>
      <c r="T20" s="116">
        <f>'[1]September 2023'!A$61</f>
        <v>121228</v>
      </c>
      <c r="U20" s="115">
        <f>'[1]September 2023'!B$61</f>
        <v>352524</v>
      </c>
      <c r="V20" s="185" t="s">
        <v>162</v>
      </c>
      <c r="W20" s="115">
        <f>'[1]September 2023'!C$61</f>
        <v>172603</v>
      </c>
      <c r="X20" s="231">
        <f>'[1]September 2023'!D$61</f>
        <v>1</v>
      </c>
      <c r="Y20" s="209">
        <f>SUM(Table132[[#This Row],[Nil14]:[&gt; $750 / $1,500 (***)18]])</f>
        <v>646356</v>
      </c>
      <c r="Z20" s="116">
        <v>0</v>
      </c>
      <c r="AA20" s="115">
        <v>0</v>
      </c>
      <c r="AB20" s="115">
        <v>0</v>
      </c>
      <c r="AC20" s="115">
        <v>0</v>
      </c>
      <c r="AD20" s="115">
        <v>0</v>
      </c>
      <c r="AE20" s="117">
        <v>0</v>
      </c>
      <c r="AF20" s="116">
        <v>893936</v>
      </c>
      <c r="AG20" s="115">
        <v>4256159</v>
      </c>
      <c r="AH20" s="115">
        <v>2631</v>
      </c>
      <c r="AI20" s="115">
        <v>744509</v>
      </c>
      <c r="AJ20" s="115">
        <v>5303</v>
      </c>
      <c r="AK20" s="275">
        <f>SUM(Table132[[#This Row],[Nil26]:[&gt; $750 / $1,500 (***)30]])</f>
        <v>5902538</v>
      </c>
      <c r="AN20" s="56"/>
    </row>
    <row r="21" spans="1:40" s="127" customFormat="1" ht="15.5">
      <c r="A21" s="154">
        <f t="shared" si="0"/>
        <v>45268</v>
      </c>
      <c r="B21" s="111">
        <f>'[1]December 2023'!A$52</f>
        <v>647177</v>
      </c>
      <c r="C21" s="111">
        <f>'[1]December 2023'!B$52</f>
        <v>1308629</v>
      </c>
      <c r="D21" s="113" t="s">
        <v>162</v>
      </c>
      <c r="E21" s="111">
        <f>'[1]December 2023'!C$52</f>
        <v>73417</v>
      </c>
      <c r="F21" s="111">
        <f>'[1]December 2023'!D$52</f>
        <v>5289</v>
      </c>
      <c r="G21" s="111">
        <f>SUM(Table132[[#This Row],[Nil]:[&gt; $750 / $1,500 (***)]])</f>
        <v>2034512</v>
      </c>
      <c r="H21" s="114">
        <f>'[1]December 2023'!A$55</f>
        <v>64874</v>
      </c>
      <c r="I21" s="111">
        <f>'[1]December 2023'!B$55</f>
        <v>1810173</v>
      </c>
      <c r="J21" s="111">
        <f>'[1]December 2023'!C$55</f>
        <v>931</v>
      </c>
      <c r="K21" s="111">
        <f>'[1]December 2023'!D$55</f>
        <v>213882</v>
      </c>
      <c r="L21" s="210" t="s">
        <v>162</v>
      </c>
      <c r="M21" s="218">
        <f>SUM(Table132[[#This Row],[Nil2]:[&gt; $750 / $1,500 (***)6]])</f>
        <v>2089860</v>
      </c>
      <c r="N21" s="114">
        <f>'[1]December 2023'!A$58</f>
        <v>53033</v>
      </c>
      <c r="O21" s="111">
        <f>'[1]December 2023'!B$58</f>
        <v>781272</v>
      </c>
      <c r="P21" s="111">
        <f>'[1]December 2023'!C$58</f>
        <v>5008</v>
      </c>
      <c r="Q21" s="111">
        <f>'[1]December 2023'!D$58</f>
        <v>314447</v>
      </c>
      <c r="R21" s="210" t="s">
        <v>162</v>
      </c>
      <c r="S21" s="208">
        <f>SUM(Table132[[#This Row],[Nil8]:[&gt; $750 / $1,500 (***)12]])</f>
        <v>1153760</v>
      </c>
      <c r="T21" s="114">
        <f>'[1]December 2023'!A$61</f>
        <v>118508</v>
      </c>
      <c r="U21" s="111">
        <f>'[1]December 2023'!B$61</f>
        <v>349758</v>
      </c>
      <c r="V21" s="113" t="s">
        <v>162</v>
      </c>
      <c r="W21" s="111">
        <f>'[1]December 2023'!D$61</f>
        <v>180686</v>
      </c>
      <c r="X21" s="232">
        <f>'[1]December 2023'!E$61</f>
        <v>0</v>
      </c>
      <c r="Y21" s="208">
        <f>SUM(Table132[[#This Row],[Nil14]:[&gt; $750 / $1,500 (***)18]])</f>
        <v>648952</v>
      </c>
      <c r="Z21" s="114">
        <v>0</v>
      </c>
      <c r="AA21" s="18">
        <v>0</v>
      </c>
      <c r="AB21" s="18">
        <v>0</v>
      </c>
      <c r="AC21" s="18">
        <v>0</v>
      </c>
      <c r="AD21" s="18">
        <v>0</v>
      </c>
      <c r="AE21" s="18">
        <v>0</v>
      </c>
      <c r="AF21" s="114">
        <v>883592</v>
      </c>
      <c r="AG21" s="111">
        <v>4249832</v>
      </c>
      <c r="AH21" s="111">
        <v>5939</v>
      </c>
      <c r="AI21" s="111">
        <v>782432</v>
      </c>
      <c r="AJ21" s="111">
        <v>5289</v>
      </c>
      <c r="AK21" s="175">
        <f>SUM(Table132[[#This Row],[Nil26]:[&gt; $750 / $1,500 (***)30]])</f>
        <v>5927084</v>
      </c>
      <c r="AN21" s="56"/>
    </row>
    <row r="22" spans="1:40" s="127" customFormat="1"/>
    <row r="23" spans="1:40" s="127" customFormat="1">
      <c r="A23" s="127" t="s">
        <v>168</v>
      </c>
    </row>
    <row r="24" spans="1:40">
      <c r="A24" t="s">
        <v>114</v>
      </c>
      <c r="I24" s="69"/>
    </row>
    <row r="25" spans="1:40">
      <c r="A25" t="s">
        <v>115</v>
      </c>
    </row>
    <row r="27" spans="1:40">
      <c r="AF27" s="127"/>
    </row>
    <row r="28" spans="1:40">
      <c r="AF28" s="127"/>
    </row>
    <row r="29" spans="1:40">
      <c r="O29" s="75"/>
      <c r="P29" s="14"/>
      <c r="Q29" s="14"/>
      <c r="R29" s="14"/>
      <c r="U29" s="14"/>
      <c r="V29" s="14"/>
      <c r="W29" s="14"/>
      <c r="AF29" s="56"/>
    </row>
    <row r="30" spans="1:40">
      <c r="B30" s="75"/>
      <c r="AF30" s="56"/>
    </row>
    <row r="31" spans="1:40">
      <c r="B31" s="14"/>
      <c r="AF31" s="56"/>
    </row>
    <row r="32" spans="1:40">
      <c r="B32" s="14"/>
      <c r="AF32" s="56"/>
    </row>
    <row r="33" spans="28:32">
      <c r="AF33" s="56"/>
    </row>
    <row r="34" spans="28:32">
      <c r="AF34" s="56"/>
    </row>
    <row r="35" spans="28:32">
      <c r="AF35" s="56"/>
    </row>
    <row r="36" spans="28:32">
      <c r="AF36" s="56"/>
    </row>
    <row r="37" spans="28:32">
      <c r="AF37" s="56"/>
    </row>
    <row r="38" spans="28:32">
      <c r="AF38" s="56"/>
    </row>
    <row r="39" spans="28:32">
      <c r="AF39" s="56"/>
    </row>
    <row r="40" spans="28:32">
      <c r="AF40" s="56"/>
    </row>
    <row r="41" spans="28:32">
      <c r="AF41" s="56"/>
    </row>
    <row r="42" spans="28:32">
      <c r="AF42" s="56"/>
    </row>
    <row r="43" spans="28:32">
      <c r="AB43" s="13"/>
      <c r="AF43" s="56"/>
    </row>
    <row r="44" spans="28:32">
      <c r="AF44" s="56"/>
    </row>
    <row r="45" spans="28:32">
      <c r="AF45" s="56"/>
    </row>
    <row r="46" spans="28:32">
      <c r="AF46" s="56"/>
    </row>
    <row r="47" spans="28:32">
      <c r="AF47" s="56"/>
    </row>
  </sheetData>
  <pageMargins left="0.7" right="0.7" top="0.75" bottom="0.75" header="0.3" footer="0.3"/>
  <pageSetup paperSize="9" scale="1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5"/>
  <sheetViews>
    <sheetView zoomScale="70" zoomScaleNormal="70" workbookViewId="0">
      <pane xSplit="1" topLeftCell="B1" activePane="topRight" state="frozen"/>
      <selection activeCell="Q43" sqref="Q43"/>
      <selection pane="topRight"/>
    </sheetView>
  </sheetViews>
  <sheetFormatPr defaultRowHeight="14.5"/>
  <cols>
    <col min="1" max="1" width="10.1796875" customWidth="1"/>
    <col min="2" max="7" width="18.26953125" customWidth="1"/>
  </cols>
  <sheetData>
    <row r="1" spans="1:11" ht="18">
      <c r="A1" s="19"/>
      <c r="B1" s="19" t="s">
        <v>119</v>
      </c>
      <c r="C1" s="20"/>
      <c r="D1" s="20"/>
      <c r="E1" s="20"/>
      <c r="F1" s="20"/>
      <c r="G1" s="21"/>
      <c r="H1" s="127"/>
      <c r="I1" s="85"/>
      <c r="J1" s="85"/>
      <c r="K1" s="85"/>
    </row>
    <row r="2" spans="1:11" ht="15.5">
      <c r="A2" s="162" t="s">
        <v>61</v>
      </c>
      <c r="B2" s="163" t="s">
        <v>250</v>
      </c>
      <c r="C2" s="164" t="s">
        <v>251</v>
      </c>
      <c r="D2" s="164" t="s">
        <v>252</v>
      </c>
      <c r="E2" s="163" t="s">
        <v>253</v>
      </c>
      <c r="F2" s="163" t="s">
        <v>254</v>
      </c>
      <c r="G2" s="165" t="s">
        <v>3</v>
      </c>
      <c r="I2" s="86"/>
      <c r="J2" s="86"/>
      <c r="K2" s="86"/>
    </row>
    <row r="3" spans="1:11" ht="15.5">
      <c r="A3" s="29">
        <v>43617</v>
      </c>
      <c r="B3" s="18">
        <v>108196</v>
      </c>
      <c r="C3" s="18">
        <v>52172</v>
      </c>
      <c r="D3" s="18">
        <v>58654</v>
      </c>
      <c r="E3" s="18">
        <v>67885</v>
      </c>
      <c r="F3" s="18">
        <v>75349</v>
      </c>
      <c r="G3" s="18">
        <v>362256</v>
      </c>
      <c r="I3" s="238"/>
      <c r="J3" s="86"/>
      <c r="K3" s="86"/>
    </row>
    <row r="4" spans="1:11" ht="15.5">
      <c r="A4" s="27">
        <v>43709</v>
      </c>
      <c r="B4" s="17">
        <v>120680</v>
      </c>
      <c r="C4" s="17">
        <v>53988</v>
      </c>
      <c r="D4" s="17">
        <v>60398</v>
      </c>
      <c r="E4" s="17">
        <v>69816</v>
      </c>
      <c r="F4" s="17">
        <v>77803</v>
      </c>
      <c r="G4" s="17">
        <v>382685</v>
      </c>
      <c r="I4" s="238"/>
      <c r="J4" s="86"/>
      <c r="K4" s="86"/>
    </row>
    <row r="5" spans="1:11" ht="15.5">
      <c r="A5" s="29">
        <v>43800</v>
      </c>
      <c r="B5" s="18">
        <v>129026</v>
      </c>
      <c r="C5" s="18">
        <v>54776</v>
      </c>
      <c r="D5" s="18">
        <v>61190</v>
      </c>
      <c r="E5" s="18">
        <v>70564</v>
      </c>
      <c r="F5" s="18">
        <v>79043</v>
      </c>
      <c r="G5" s="18">
        <v>394599</v>
      </c>
      <c r="I5" s="238"/>
      <c r="J5" s="86"/>
      <c r="K5" s="86"/>
    </row>
    <row r="6" spans="1:11" ht="15.5">
      <c r="A6" s="27">
        <v>43891</v>
      </c>
      <c r="B6" s="17">
        <v>138389</v>
      </c>
      <c r="C6" s="17">
        <v>55479</v>
      </c>
      <c r="D6" s="17">
        <v>61950</v>
      </c>
      <c r="E6" s="17">
        <v>70993</v>
      </c>
      <c r="F6" s="17">
        <v>79979</v>
      </c>
      <c r="G6" s="17">
        <v>406790</v>
      </c>
      <c r="I6" s="238"/>
      <c r="J6" s="86"/>
    </row>
    <row r="7" spans="1:11" ht="15.5">
      <c r="A7" s="29">
        <v>43983</v>
      </c>
      <c r="B7" s="18">
        <v>151391</v>
      </c>
      <c r="C7" s="18">
        <v>57351</v>
      </c>
      <c r="D7" s="18">
        <v>63820</v>
      </c>
      <c r="E7" s="18">
        <v>72980</v>
      </c>
      <c r="F7" s="18">
        <v>82508</v>
      </c>
      <c r="G7" s="18">
        <v>428050</v>
      </c>
      <c r="I7" s="238"/>
      <c r="J7" s="86"/>
    </row>
    <row r="8" spans="1:11" ht="15.5">
      <c r="A8" s="27">
        <v>44075</v>
      </c>
      <c r="B8" s="17">
        <v>165433</v>
      </c>
      <c r="C8" s="17">
        <v>59695</v>
      </c>
      <c r="D8" s="17">
        <v>66219</v>
      </c>
      <c r="E8" s="17">
        <v>75710</v>
      </c>
      <c r="F8" s="17">
        <v>85553</v>
      </c>
      <c r="G8" s="17">
        <v>452610</v>
      </c>
      <c r="I8" s="238"/>
      <c r="J8" s="86"/>
    </row>
    <row r="9" spans="1:11" ht="15.5">
      <c r="A9" s="29">
        <v>44166</v>
      </c>
      <c r="B9" s="18">
        <v>174103</v>
      </c>
      <c r="C9" s="18">
        <v>60864</v>
      </c>
      <c r="D9" s="18">
        <v>67376</v>
      </c>
      <c r="E9" s="18">
        <v>76919</v>
      </c>
      <c r="F9" s="18">
        <v>87030</v>
      </c>
      <c r="G9" s="18">
        <v>466292</v>
      </c>
      <c r="I9" s="238"/>
      <c r="J9" s="86"/>
    </row>
    <row r="10" spans="1:11" ht="15.5">
      <c r="A10" s="27">
        <v>44256</v>
      </c>
      <c r="B10" s="17">
        <v>187492</v>
      </c>
      <c r="C10" s="17">
        <v>62552</v>
      </c>
      <c r="D10" s="17">
        <v>68894</v>
      </c>
      <c r="E10" s="17">
        <v>78579</v>
      </c>
      <c r="F10" s="17">
        <v>89429</v>
      </c>
      <c r="G10" s="17">
        <v>486946</v>
      </c>
      <c r="I10" s="238"/>
      <c r="J10" s="86"/>
      <c r="K10" s="56"/>
    </row>
    <row r="11" spans="1:11" ht="15.5">
      <c r="A11" s="102">
        <v>44348</v>
      </c>
      <c r="B11" s="103">
        <v>197813</v>
      </c>
      <c r="C11" s="60">
        <v>63927</v>
      </c>
      <c r="D11" s="60">
        <v>70385</v>
      </c>
      <c r="E11" s="60">
        <v>79976</v>
      </c>
      <c r="F11" s="60">
        <v>91301</v>
      </c>
      <c r="G11" s="60">
        <v>503402</v>
      </c>
      <c r="I11" s="238"/>
      <c r="J11" s="86"/>
      <c r="K11" s="56"/>
    </row>
    <row r="12" spans="1:11" ht="15.5">
      <c r="A12" s="104">
        <v>44440</v>
      </c>
      <c r="B12" s="105">
        <v>211376</v>
      </c>
      <c r="C12" s="17">
        <v>66237</v>
      </c>
      <c r="D12" s="17">
        <v>72525</v>
      </c>
      <c r="E12" s="17">
        <v>82427</v>
      </c>
      <c r="F12" s="17">
        <v>94008</v>
      </c>
      <c r="G12" s="17">
        <v>526573</v>
      </c>
      <c r="I12" s="238"/>
      <c r="J12" s="86"/>
      <c r="K12" s="56"/>
    </row>
    <row r="13" spans="1:11" ht="15.5">
      <c r="A13" s="99">
        <v>44531</v>
      </c>
      <c r="B13" s="100">
        <v>221045</v>
      </c>
      <c r="C13" s="60">
        <v>67597</v>
      </c>
      <c r="D13" s="60">
        <v>73985</v>
      </c>
      <c r="E13" s="60">
        <v>83652</v>
      </c>
      <c r="F13" s="60">
        <v>95542</v>
      </c>
      <c r="G13" s="60">
        <v>541821</v>
      </c>
      <c r="I13" s="238"/>
      <c r="J13" s="86"/>
      <c r="K13" s="56"/>
    </row>
    <row r="14" spans="1:11" ht="15.5">
      <c r="A14" s="92">
        <v>44621</v>
      </c>
      <c r="B14" s="97">
        <v>232555</v>
      </c>
      <c r="C14" s="118">
        <v>68870</v>
      </c>
      <c r="D14" s="118">
        <v>75041</v>
      </c>
      <c r="E14" s="118">
        <v>84881</v>
      </c>
      <c r="F14" s="118">
        <v>97394</v>
      </c>
      <c r="G14" s="105">
        <v>558741</v>
      </c>
      <c r="I14" s="238"/>
      <c r="J14" s="86"/>
      <c r="K14" s="56"/>
    </row>
    <row r="15" spans="1:11" s="57" customFormat="1" ht="15.5">
      <c r="A15" s="102">
        <v>44713</v>
      </c>
      <c r="B15" s="100">
        <v>242759</v>
      </c>
      <c r="C15" s="93">
        <v>70355</v>
      </c>
      <c r="D15" s="93">
        <v>76792</v>
      </c>
      <c r="E15" s="93">
        <v>86463</v>
      </c>
      <c r="F15" s="93">
        <v>99049</v>
      </c>
      <c r="G15" s="93">
        <v>575418</v>
      </c>
      <c r="I15" s="238"/>
      <c r="J15" s="86"/>
      <c r="K15" s="101"/>
    </row>
    <row r="16" spans="1:11" ht="15.5">
      <c r="A16" s="92">
        <v>44805</v>
      </c>
      <c r="B16" s="97">
        <v>251014</v>
      </c>
      <c r="C16" s="118">
        <v>72466</v>
      </c>
      <c r="D16" s="118">
        <v>78874</v>
      </c>
      <c r="E16" s="118">
        <v>89033</v>
      </c>
      <c r="F16" s="118">
        <v>101502</v>
      </c>
      <c r="G16" s="105">
        <v>592889</v>
      </c>
      <c r="I16" s="238"/>
      <c r="J16" s="86"/>
      <c r="K16" s="56"/>
    </row>
    <row r="17" spans="1:11" s="57" customFormat="1" ht="15.5">
      <c r="A17" s="99">
        <v>44896</v>
      </c>
      <c r="B17" s="100">
        <v>251736</v>
      </c>
      <c r="C17" s="93">
        <v>73062</v>
      </c>
      <c r="D17" s="93">
        <v>79836</v>
      </c>
      <c r="E17" s="93">
        <v>89940</v>
      </c>
      <c r="F17" s="93">
        <v>101998</v>
      </c>
      <c r="G17" s="93">
        <v>596572</v>
      </c>
      <c r="I17" s="238"/>
      <c r="J17" s="86"/>
      <c r="K17" s="101"/>
    </row>
    <row r="18" spans="1:11" s="57" customFormat="1" ht="15.5">
      <c r="A18" s="92">
        <v>44986</v>
      </c>
      <c r="B18" s="97">
        <v>256436</v>
      </c>
      <c r="C18" s="118">
        <v>74290</v>
      </c>
      <c r="D18" s="118">
        <v>81216</v>
      </c>
      <c r="E18" s="118">
        <v>91630</v>
      </c>
      <c r="F18" s="118">
        <v>103830</v>
      </c>
      <c r="G18" s="105">
        <v>607402</v>
      </c>
      <c r="I18" s="238"/>
      <c r="J18" s="86"/>
      <c r="K18" s="101"/>
    </row>
    <row r="19" spans="1:11" s="57" customFormat="1" ht="15.5">
      <c r="A19" s="99">
        <v>45080</v>
      </c>
      <c r="B19" s="100">
        <v>263880</v>
      </c>
      <c r="C19" s="93">
        <v>76720</v>
      </c>
      <c r="D19" s="93">
        <v>84141</v>
      </c>
      <c r="E19" s="93">
        <v>94839</v>
      </c>
      <c r="F19" s="93">
        <v>96405</v>
      </c>
      <c r="G19" s="93">
        <v>615985</v>
      </c>
      <c r="I19" s="238"/>
      <c r="J19" s="86"/>
      <c r="K19" s="101"/>
    </row>
    <row r="20" spans="1:11" s="57" customFormat="1" ht="15.5">
      <c r="A20" s="92">
        <v>45174</v>
      </c>
      <c r="B20" s="97">
        <v>272205</v>
      </c>
      <c r="C20" s="118">
        <v>79401</v>
      </c>
      <c r="D20" s="118">
        <v>86983</v>
      </c>
      <c r="E20" s="118">
        <v>98257</v>
      </c>
      <c r="F20" s="118">
        <v>85762</v>
      </c>
      <c r="G20" s="105">
        <v>622608</v>
      </c>
      <c r="I20" s="238"/>
      <c r="J20" s="86"/>
      <c r="K20" s="101"/>
    </row>
    <row r="21" spans="1:11" s="57" customFormat="1" ht="15.5">
      <c r="A21" s="99">
        <v>45268</v>
      </c>
      <c r="B21" s="100">
        <v>276377</v>
      </c>
      <c r="C21" s="93">
        <v>80764</v>
      </c>
      <c r="D21" s="93">
        <v>88593</v>
      </c>
      <c r="E21" s="93">
        <v>99889</v>
      </c>
      <c r="F21" s="93">
        <v>73618</v>
      </c>
      <c r="G21" s="93">
        <v>619241</v>
      </c>
      <c r="I21" s="238"/>
      <c r="J21" s="86"/>
      <c r="K21" s="101"/>
    </row>
    <row r="23" spans="1:11" ht="18">
      <c r="A23" s="19"/>
      <c r="B23" s="19" t="s">
        <v>120</v>
      </c>
      <c r="C23" s="23"/>
      <c r="D23" s="23"/>
      <c r="E23" s="23"/>
      <c r="F23" s="23"/>
      <c r="G23" s="24"/>
      <c r="H23" s="127"/>
    </row>
    <row r="24" spans="1:11" ht="15.5">
      <c r="A24" s="162" t="s">
        <v>61</v>
      </c>
      <c r="B24" s="163" t="s">
        <v>250</v>
      </c>
      <c r="C24" s="164" t="s">
        <v>251</v>
      </c>
      <c r="D24" s="164" t="s">
        <v>252</v>
      </c>
      <c r="E24" s="163" t="s">
        <v>253</v>
      </c>
      <c r="F24" s="163" t="s">
        <v>254</v>
      </c>
      <c r="G24" s="165" t="s">
        <v>3</v>
      </c>
    </row>
    <row r="25" spans="1:11" ht="15.5">
      <c r="A25" s="29">
        <v>43617</v>
      </c>
      <c r="B25" s="18">
        <v>48935</v>
      </c>
      <c r="C25" s="18">
        <v>24062</v>
      </c>
      <c r="D25" s="18">
        <v>26810</v>
      </c>
      <c r="E25" s="18">
        <v>30726</v>
      </c>
      <c r="F25" s="18">
        <v>34178</v>
      </c>
      <c r="G25" s="18">
        <v>164711</v>
      </c>
    </row>
    <row r="26" spans="1:11" ht="15.5">
      <c r="A26" s="27">
        <v>43709</v>
      </c>
      <c r="B26" s="17">
        <v>54793</v>
      </c>
      <c r="C26" s="17">
        <v>24885</v>
      </c>
      <c r="D26" s="17">
        <v>27596</v>
      </c>
      <c r="E26" s="17">
        <v>31612</v>
      </c>
      <c r="F26" s="17">
        <v>35242</v>
      </c>
      <c r="G26" s="17">
        <v>174128</v>
      </c>
    </row>
    <row r="27" spans="1:11" ht="15.5">
      <c r="A27" s="29">
        <v>43800</v>
      </c>
      <c r="B27" s="18">
        <v>58748</v>
      </c>
      <c r="C27" s="18">
        <v>25240</v>
      </c>
      <c r="D27" s="18">
        <v>27853</v>
      </c>
      <c r="E27" s="18">
        <v>31955</v>
      </c>
      <c r="F27" s="18">
        <v>35823</v>
      </c>
      <c r="G27" s="18">
        <v>179619</v>
      </c>
    </row>
    <row r="28" spans="1:11" ht="15.5">
      <c r="A28" s="27">
        <v>43891</v>
      </c>
      <c r="B28" s="17">
        <v>62989</v>
      </c>
      <c r="C28" s="17">
        <v>25532</v>
      </c>
      <c r="D28" s="17">
        <v>28183</v>
      </c>
      <c r="E28" s="17">
        <v>32097</v>
      </c>
      <c r="F28" s="17">
        <v>36195</v>
      </c>
      <c r="G28" s="17">
        <v>184996</v>
      </c>
    </row>
    <row r="29" spans="1:11" ht="15.5">
      <c r="A29" s="29">
        <v>43983</v>
      </c>
      <c r="B29" s="18">
        <v>68676</v>
      </c>
      <c r="C29" s="18">
        <v>26332</v>
      </c>
      <c r="D29" s="18">
        <v>28919</v>
      </c>
      <c r="E29" s="18">
        <v>32920</v>
      </c>
      <c r="F29" s="18">
        <v>37348</v>
      </c>
      <c r="G29" s="18">
        <v>194195</v>
      </c>
    </row>
    <row r="30" spans="1:11" ht="15.5">
      <c r="A30" s="27">
        <v>44075</v>
      </c>
      <c r="B30" s="17">
        <v>74877</v>
      </c>
      <c r="C30" s="17">
        <v>27242</v>
      </c>
      <c r="D30" s="17">
        <v>29941</v>
      </c>
      <c r="E30" s="17">
        <v>34133</v>
      </c>
      <c r="F30" s="17">
        <v>38673</v>
      </c>
      <c r="G30" s="17">
        <v>204866</v>
      </c>
    </row>
    <row r="31" spans="1:11" ht="15.5">
      <c r="A31" s="29">
        <v>44166</v>
      </c>
      <c r="B31" s="18">
        <v>78843</v>
      </c>
      <c r="C31" s="18">
        <v>27806</v>
      </c>
      <c r="D31" s="18">
        <v>30436</v>
      </c>
      <c r="E31" s="18">
        <v>34585</v>
      </c>
      <c r="F31" s="18">
        <v>39325</v>
      </c>
      <c r="G31" s="18">
        <v>210995</v>
      </c>
    </row>
    <row r="32" spans="1:11" ht="15.5">
      <c r="A32" s="79">
        <v>44256</v>
      </c>
      <c r="B32" s="80">
        <v>84828</v>
      </c>
      <c r="C32" s="80">
        <v>28476</v>
      </c>
      <c r="D32" s="80">
        <v>31060</v>
      </c>
      <c r="E32" s="80">
        <v>35346</v>
      </c>
      <c r="F32" s="80">
        <v>40430</v>
      </c>
      <c r="G32" s="80">
        <v>220140</v>
      </c>
      <c r="J32" s="56"/>
      <c r="K32" s="56"/>
    </row>
    <row r="33" spans="1:11" ht="15.5">
      <c r="A33" s="102">
        <v>44348</v>
      </c>
      <c r="B33" s="103">
        <v>89689</v>
      </c>
      <c r="C33" s="60">
        <v>29118</v>
      </c>
      <c r="D33" s="60">
        <v>31723</v>
      </c>
      <c r="E33" s="60">
        <v>35861</v>
      </c>
      <c r="F33" s="60">
        <v>41246</v>
      </c>
      <c r="G33" s="60">
        <v>227637</v>
      </c>
      <c r="J33" s="56"/>
      <c r="K33" s="56"/>
    </row>
    <row r="34" spans="1:11" ht="15.5">
      <c r="A34" s="104">
        <v>44440</v>
      </c>
      <c r="B34" s="105">
        <v>95838</v>
      </c>
      <c r="C34" s="17">
        <v>30175</v>
      </c>
      <c r="D34" s="17">
        <v>32633</v>
      </c>
      <c r="E34" s="17">
        <v>36987</v>
      </c>
      <c r="F34" s="17">
        <v>42469</v>
      </c>
      <c r="G34" s="17">
        <v>238102</v>
      </c>
      <c r="J34" s="56"/>
      <c r="K34" s="56"/>
    </row>
    <row r="35" spans="1:11" ht="15.5">
      <c r="A35" s="99">
        <v>44531</v>
      </c>
      <c r="B35" s="100">
        <v>100192</v>
      </c>
      <c r="C35" s="60">
        <v>30804</v>
      </c>
      <c r="D35" s="60">
        <v>33356</v>
      </c>
      <c r="E35" s="60">
        <v>37542</v>
      </c>
      <c r="F35" s="60">
        <v>43170</v>
      </c>
      <c r="G35" s="60">
        <v>245064</v>
      </c>
      <c r="J35" s="56"/>
      <c r="K35" s="56"/>
    </row>
    <row r="36" spans="1:11" ht="15.5">
      <c r="A36" s="92">
        <v>44621</v>
      </c>
      <c r="B36" s="97">
        <v>105306</v>
      </c>
      <c r="C36" s="118">
        <v>31359</v>
      </c>
      <c r="D36" s="118">
        <v>33869</v>
      </c>
      <c r="E36" s="118">
        <v>38081</v>
      </c>
      <c r="F36" s="118">
        <v>44107</v>
      </c>
      <c r="G36" s="105">
        <v>252722</v>
      </c>
      <c r="J36" s="56"/>
      <c r="K36" s="56"/>
    </row>
    <row r="37" spans="1:11" s="57" customFormat="1" ht="15.5">
      <c r="A37" s="102">
        <v>44713</v>
      </c>
      <c r="B37" s="100">
        <v>109889</v>
      </c>
      <c r="C37" s="93">
        <v>32042</v>
      </c>
      <c r="D37" s="93">
        <v>34688</v>
      </c>
      <c r="E37" s="93">
        <v>38757</v>
      </c>
      <c r="F37" s="93">
        <v>44787</v>
      </c>
      <c r="G37" s="93">
        <v>260163</v>
      </c>
      <c r="J37" s="101"/>
      <c r="K37" s="101"/>
    </row>
    <row r="38" spans="1:11" ht="15.5">
      <c r="A38" s="92">
        <v>44805</v>
      </c>
      <c r="B38" s="97">
        <v>113670</v>
      </c>
      <c r="C38" s="118">
        <v>33065</v>
      </c>
      <c r="D38" s="118">
        <v>35639</v>
      </c>
      <c r="E38" s="118">
        <v>39947</v>
      </c>
      <c r="F38" s="118">
        <v>45961</v>
      </c>
      <c r="G38" s="105">
        <v>268282</v>
      </c>
      <c r="J38" s="56"/>
      <c r="K38" s="56"/>
    </row>
    <row r="39" spans="1:11" s="57" customFormat="1" ht="15.5">
      <c r="A39" s="99">
        <v>44896</v>
      </c>
      <c r="B39" s="100">
        <v>114109</v>
      </c>
      <c r="C39" s="93">
        <v>33342</v>
      </c>
      <c r="D39" s="93">
        <v>36113</v>
      </c>
      <c r="E39" s="93">
        <v>40287</v>
      </c>
      <c r="F39" s="93">
        <v>46210</v>
      </c>
      <c r="G39" s="93">
        <v>270061</v>
      </c>
      <c r="J39" s="101"/>
      <c r="K39" s="101"/>
    </row>
    <row r="40" spans="1:11" s="57" customFormat="1" ht="15.5">
      <c r="A40" s="92">
        <v>44986</v>
      </c>
      <c r="B40" s="97">
        <v>116296</v>
      </c>
      <c r="C40" s="118">
        <v>33819</v>
      </c>
      <c r="D40" s="118">
        <v>36665</v>
      </c>
      <c r="E40" s="118">
        <v>41074</v>
      </c>
      <c r="F40" s="118">
        <v>47054</v>
      </c>
      <c r="G40" s="105">
        <v>274908</v>
      </c>
      <c r="J40" s="101"/>
      <c r="K40" s="101"/>
    </row>
    <row r="41" spans="1:11" s="57" customFormat="1" ht="15.5">
      <c r="A41" s="99">
        <v>45080</v>
      </c>
      <c r="B41" s="100">
        <v>119784</v>
      </c>
      <c r="C41" s="93">
        <v>34966</v>
      </c>
      <c r="D41" s="93">
        <v>38031</v>
      </c>
      <c r="E41" s="93">
        <v>42518</v>
      </c>
      <c r="F41" s="93">
        <v>43659</v>
      </c>
      <c r="G41" s="93">
        <v>278958</v>
      </c>
      <c r="J41" s="101"/>
      <c r="K41" s="101"/>
    </row>
    <row r="42" spans="1:11" s="57" customFormat="1" ht="15.5">
      <c r="A42" s="92">
        <v>45174</v>
      </c>
      <c r="B42" s="97">
        <v>123793</v>
      </c>
      <c r="C42" s="118">
        <v>36214</v>
      </c>
      <c r="D42" s="118">
        <v>39381</v>
      </c>
      <c r="E42" s="118">
        <v>44230</v>
      </c>
      <c r="F42" s="118">
        <v>39207</v>
      </c>
      <c r="G42" s="105">
        <v>282825</v>
      </c>
      <c r="J42" s="101"/>
      <c r="K42" s="101"/>
    </row>
    <row r="43" spans="1:11" s="57" customFormat="1" ht="15.5">
      <c r="A43" s="99">
        <v>45268</v>
      </c>
      <c r="B43" s="100">
        <v>125783</v>
      </c>
      <c r="C43" s="93">
        <v>36828</v>
      </c>
      <c r="D43" s="93">
        <v>40196</v>
      </c>
      <c r="E43" s="93">
        <v>44964</v>
      </c>
      <c r="F43" s="93">
        <v>33747</v>
      </c>
      <c r="G43" s="93">
        <v>281518</v>
      </c>
      <c r="J43" s="101"/>
      <c r="K43" s="101"/>
    </row>
    <row r="45" spans="1:11" ht="18">
      <c r="A45" s="19"/>
      <c r="B45" s="19" t="s">
        <v>121</v>
      </c>
      <c r="C45" s="20"/>
      <c r="D45" s="20"/>
      <c r="E45" s="20"/>
      <c r="F45" s="20"/>
      <c r="G45" s="21"/>
      <c r="H45" s="127"/>
    </row>
    <row r="46" spans="1:11" ht="15.5">
      <c r="A46" s="162" t="s">
        <v>61</v>
      </c>
      <c r="B46" s="163" t="s">
        <v>250</v>
      </c>
      <c r="C46" s="164" t="s">
        <v>251</v>
      </c>
      <c r="D46" s="164" t="s">
        <v>252</v>
      </c>
      <c r="E46" s="163" t="s">
        <v>253</v>
      </c>
      <c r="F46" s="163" t="s">
        <v>254</v>
      </c>
      <c r="G46" s="165" t="s">
        <v>3</v>
      </c>
    </row>
    <row r="47" spans="1:11" ht="15.5">
      <c r="A47" s="29">
        <v>43617</v>
      </c>
      <c r="B47" s="18">
        <v>59261</v>
      </c>
      <c r="C47" s="18">
        <v>28110</v>
      </c>
      <c r="D47" s="18">
        <v>31844</v>
      </c>
      <c r="E47" s="18">
        <v>37159</v>
      </c>
      <c r="F47" s="18">
        <v>41171</v>
      </c>
      <c r="G47" s="18">
        <v>197545</v>
      </c>
    </row>
    <row r="48" spans="1:11" ht="15.5">
      <c r="A48" s="27">
        <v>43709</v>
      </c>
      <c r="B48" s="17">
        <v>65887</v>
      </c>
      <c r="C48" s="17">
        <v>29103</v>
      </c>
      <c r="D48" s="17">
        <v>32802</v>
      </c>
      <c r="E48" s="17">
        <v>38204</v>
      </c>
      <c r="F48" s="17">
        <v>42561</v>
      </c>
      <c r="G48" s="17">
        <v>208557</v>
      </c>
    </row>
    <row r="49" spans="1:11" ht="15.5">
      <c r="A49" s="29">
        <v>43800</v>
      </c>
      <c r="B49" s="18">
        <v>70278</v>
      </c>
      <c r="C49" s="18">
        <v>29536</v>
      </c>
      <c r="D49" s="18">
        <v>33337</v>
      </c>
      <c r="E49" s="18">
        <v>38609</v>
      </c>
      <c r="F49" s="18">
        <v>43220</v>
      </c>
      <c r="G49" s="18">
        <v>214980</v>
      </c>
    </row>
    <row r="50" spans="1:11" ht="15.5">
      <c r="A50" s="27">
        <v>43891</v>
      </c>
      <c r="B50" s="17">
        <v>75400</v>
      </c>
      <c r="C50" s="17">
        <v>29947</v>
      </c>
      <c r="D50" s="17">
        <v>33767</v>
      </c>
      <c r="E50" s="17">
        <v>38896</v>
      </c>
      <c r="F50" s="17">
        <v>43784</v>
      </c>
      <c r="G50" s="17">
        <v>221794</v>
      </c>
    </row>
    <row r="51" spans="1:11" ht="15.5">
      <c r="A51" s="29">
        <v>43983</v>
      </c>
      <c r="B51" s="18">
        <v>82715</v>
      </c>
      <c r="C51" s="18">
        <v>31019</v>
      </c>
      <c r="D51" s="18">
        <v>34901</v>
      </c>
      <c r="E51" s="18">
        <v>40060</v>
      </c>
      <c r="F51" s="18">
        <v>45160</v>
      </c>
      <c r="G51" s="18">
        <v>233855</v>
      </c>
    </row>
    <row r="52" spans="1:11" ht="15.5">
      <c r="A52" s="27">
        <v>44075</v>
      </c>
      <c r="B52" s="17">
        <v>90556</v>
      </c>
      <c r="C52" s="17">
        <v>32453</v>
      </c>
      <c r="D52" s="17">
        <v>36278</v>
      </c>
      <c r="E52" s="17">
        <v>41577</v>
      </c>
      <c r="F52" s="17">
        <v>46880</v>
      </c>
      <c r="G52" s="17">
        <v>247744</v>
      </c>
    </row>
    <row r="53" spans="1:11" ht="15.5">
      <c r="A53" s="29">
        <v>44166</v>
      </c>
      <c r="B53" s="18">
        <v>95260</v>
      </c>
      <c r="C53" s="18">
        <v>33058</v>
      </c>
      <c r="D53" s="18">
        <v>36940</v>
      </c>
      <c r="E53" s="18">
        <v>42334</v>
      </c>
      <c r="F53" s="18">
        <v>47705</v>
      </c>
      <c r="G53" s="18">
        <v>255297</v>
      </c>
    </row>
    <row r="54" spans="1:11" ht="15.5">
      <c r="A54" s="27">
        <v>44256</v>
      </c>
      <c r="B54" s="28">
        <v>102664</v>
      </c>
      <c r="C54" s="215">
        <v>34076</v>
      </c>
      <c r="D54" s="28">
        <v>37834</v>
      </c>
      <c r="E54" s="215">
        <v>43233</v>
      </c>
      <c r="F54" s="17">
        <v>48999</v>
      </c>
      <c r="G54" s="17">
        <v>266806</v>
      </c>
      <c r="J54" s="56"/>
      <c r="K54" s="56"/>
    </row>
    <row r="55" spans="1:11" ht="15.5">
      <c r="A55" s="77">
        <v>44348</v>
      </c>
      <c r="B55" s="207">
        <v>108123</v>
      </c>
      <c r="C55" s="207">
        <v>34809</v>
      </c>
      <c r="D55" s="94">
        <v>38661</v>
      </c>
      <c r="E55" s="94">
        <v>44115</v>
      </c>
      <c r="F55" s="103">
        <v>50054</v>
      </c>
      <c r="G55" s="60">
        <v>275762</v>
      </c>
      <c r="J55" s="56"/>
      <c r="K55" s="56"/>
    </row>
    <row r="56" spans="1:11" ht="15.5">
      <c r="A56" s="27">
        <v>44440</v>
      </c>
      <c r="B56" s="28">
        <v>115535</v>
      </c>
      <c r="C56" s="217">
        <v>36062</v>
      </c>
      <c r="D56" s="28">
        <v>39891</v>
      </c>
      <c r="E56" s="28">
        <v>45440</v>
      </c>
      <c r="F56" s="215">
        <v>51538</v>
      </c>
      <c r="G56" s="17">
        <v>288466</v>
      </c>
      <c r="J56" s="56"/>
      <c r="K56" s="56"/>
    </row>
    <row r="57" spans="1:11" ht="15.5">
      <c r="A57" s="77">
        <v>44531</v>
      </c>
      <c r="B57" s="207">
        <v>120850</v>
      </c>
      <c r="C57" s="207">
        <v>36793</v>
      </c>
      <c r="D57" s="94">
        <v>40627</v>
      </c>
      <c r="E57" s="94">
        <v>46110</v>
      </c>
      <c r="F57" s="103">
        <v>52371</v>
      </c>
      <c r="G57" s="60">
        <v>296751</v>
      </c>
      <c r="J57" s="56"/>
      <c r="K57" s="56"/>
    </row>
    <row r="58" spans="1:11" ht="15.5">
      <c r="A58" s="104">
        <v>44621</v>
      </c>
      <c r="B58" s="28">
        <v>127245</v>
      </c>
      <c r="C58" s="217">
        <v>37511</v>
      </c>
      <c r="D58" s="28">
        <v>41170</v>
      </c>
      <c r="E58" s="28">
        <v>46800</v>
      </c>
      <c r="F58" s="215">
        <v>53286</v>
      </c>
      <c r="G58" s="17">
        <v>306012</v>
      </c>
      <c r="J58" s="56"/>
      <c r="K58" s="56"/>
    </row>
    <row r="59" spans="1:11" s="57" customFormat="1" ht="15.5">
      <c r="A59" s="77">
        <v>44713</v>
      </c>
      <c r="B59" s="207">
        <v>132864</v>
      </c>
      <c r="C59" s="207">
        <v>38313</v>
      </c>
      <c r="D59" s="94">
        <v>42101</v>
      </c>
      <c r="E59" s="94">
        <v>47706</v>
      </c>
      <c r="F59" s="103">
        <v>54260</v>
      </c>
      <c r="G59" s="60">
        <v>315244</v>
      </c>
      <c r="J59" s="101"/>
      <c r="K59" s="101"/>
    </row>
    <row r="60" spans="1:11" ht="15.5">
      <c r="A60" s="27">
        <v>44805</v>
      </c>
      <c r="B60" s="28">
        <v>137336</v>
      </c>
      <c r="C60" s="217">
        <v>39401</v>
      </c>
      <c r="D60" s="28">
        <v>43232</v>
      </c>
      <c r="E60" s="28">
        <v>49084</v>
      </c>
      <c r="F60" s="215">
        <v>55539</v>
      </c>
      <c r="G60" s="17">
        <v>324592</v>
      </c>
      <c r="J60" s="56"/>
      <c r="K60" s="56"/>
    </row>
    <row r="61" spans="1:11" s="57" customFormat="1" ht="15.5">
      <c r="A61" s="77">
        <v>44896</v>
      </c>
      <c r="B61" s="207">
        <v>137622</v>
      </c>
      <c r="C61" s="207">
        <v>39720</v>
      </c>
      <c r="D61" s="94">
        <v>43721</v>
      </c>
      <c r="E61" s="94">
        <v>49651</v>
      </c>
      <c r="F61" s="103">
        <v>55787</v>
      </c>
      <c r="G61" s="60">
        <v>326501</v>
      </c>
      <c r="J61" s="101"/>
      <c r="K61" s="101"/>
    </row>
    <row r="62" spans="1:11" s="127" customFormat="1" ht="15.5">
      <c r="A62" s="126">
        <v>44986</v>
      </c>
      <c r="B62" s="28">
        <v>140133</v>
      </c>
      <c r="C62" s="217">
        <v>40471</v>
      </c>
      <c r="D62" s="28">
        <v>44550</v>
      </c>
      <c r="E62" s="28">
        <v>50554</v>
      </c>
      <c r="F62" s="215">
        <v>56776</v>
      </c>
      <c r="G62" s="17">
        <v>332484</v>
      </c>
      <c r="J62" s="56"/>
      <c r="K62" s="56"/>
    </row>
    <row r="63" spans="1:11" ht="15.5">
      <c r="A63" s="77">
        <v>45080</v>
      </c>
      <c r="B63" s="207">
        <v>144087</v>
      </c>
      <c r="C63" s="207">
        <v>41753</v>
      </c>
      <c r="D63" s="94">
        <v>46109</v>
      </c>
      <c r="E63" s="94">
        <v>52319</v>
      </c>
      <c r="F63" s="103">
        <v>52746</v>
      </c>
      <c r="G63" s="60">
        <v>337014</v>
      </c>
    </row>
    <row r="64" spans="1:11" ht="15.5">
      <c r="A64" s="126">
        <v>45174</v>
      </c>
      <c r="B64" s="28">
        <v>148403</v>
      </c>
      <c r="C64" s="217">
        <v>43186</v>
      </c>
      <c r="D64" s="28">
        <v>47601</v>
      </c>
      <c r="E64" s="28">
        <v>54024</v>
      </c>
      <c r="F64" s="215">
        <v>46555</v>
      </c>
      <c r="G64" s="17">
        <v>339769</v>
      </c>
    </row>
    <row r="65" spans="1:7" ht="15.5">
      <c r="A65" s="77">
        <v>45268</v>
      </c>
      <c r="B65" s="207">
        <v>150585</v>
      </c>
      <c r="C65" s="207">
        <v>43935</v>
      </c>
      <c r="D65" s="94">
        <v>48396</v>
      </c>
      <c r="E65" s="94">
        <v>54922</v>
      </c>
      <c r="F65" s="103">
        <v>39870</v>
      </c>
      <c r="G65" s="60">
        <v>337708</v>
      </c>
    </row>
  </sheetData>
  <pageMargins left="0.7" right="0.7" top="0.75" bottom="0.75" header="0.3" footer="0.3"/>
  <pageSetup paperSize="9" scale="72"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Cover </vt:lpstr>
      <vt:lpstr>Data Definitions</vt:lpstr>
      <vt:lpstr>Notes</vt:lpstr>
      <vt:lpstr>1 Psych Care Exempt by Age</vt:lpstr>
      <vt:lpstr>2 Psych Care Exempt Benefits</vt:lpstr>
      <vt:lpstr>3 Psych Care Exempt Transfers</vt:lpstr>
      <vt:lpstr>4 HT by Product Tier</vt:lpstr>
      <vt:lpstr>5 HT by Excess</vt:lpstr>
      <vt:lpstr>6 ABD by Discount %</vt:lpstr>
      <vt:lpstr>7 ABD by Age</vt:lpstr>
      <vt:lpstr>8 Travel &amp; Accom</vt:lpstr>
      <vt:lpstr>'Cover '!Print_Area</vt:lpstr>
      <vt:lpstr>'Data Definitions'!Print_Area</vt:lpstr>
      <vt:lpstr>Notes!Print_Area</vt:lpstr>
      <vt:lpstr>'Cover '!Print_Titles</vt:lpstr>
      <vt:lpstr>'Data Definitions'!Print_Titles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Private health insurance reform data quarterly trends reports</dc:title>
  <dc:subject>Private Health Insurance</dc:subject>
  <dc:creator>Australian Government Department of Health and Aged Care</dc:creator>
  <cp:lastModifiedBy>GROSS, axell</cp:lastModifiedBy>
  <dcterms:created xsi:type="dcterms:W3CDTF">2021-03-07T22:38:44Z</dcterms:created>
  <dcterms:modified xsi:type="dcterms:W3CDTF">2024-05-24T01:06:22Z</dcterms:modified>
</cp:coreProperties>
</file>